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EXPOGIL\2025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755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<sst xmlns="http://schemas.openxmlformats.org/spreadsheetml/2006/main" count="36846" uniqueCount="8157">
  <si>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</si>
  <si>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</si>
  <si>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</si>
  <si>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</si>
  <si>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</si>
  <si>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</si>
  <si>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</si>
  <si>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</si>
  <si>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</si>
  <si>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</si>
  <si>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</si>
  <si>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</si>
  <si>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</si>
  <si>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</si>
  <si>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</si>
  <si>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</si>
  <si>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</si>
  <si>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</si>
  <si>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</si>
  <si>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</si>
  <si>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</si>
  <si>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</si>
  <si>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</si>
  <si>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</si>
  <si>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</si>
  <si>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</si>
  <si>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</si>
  <si>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</si>
  <si>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</si>
  <si>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</si>
  <si>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</si>
  <si>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</si>
  <si>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</si>
  <si>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</si>
  <si>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</si>
  <si>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</si>
  <si>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</si>
  <si>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</si>
  <si>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</si>
  <si>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</si>
  <si>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</si>
  <si>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</si>
  <si>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</si>
  <si>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</si>
  <si>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</si>
  <si>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</si>
  <si>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</si>
  <si>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</si>
  <si>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</si>
  <si>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</si>
  <si>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</si>
  <si>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</si>
  <si>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</si>
  <si>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</si>
  <si>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</si>
  <si>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</si>
  <si>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</si>
  <si>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</si>
  <si>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</si>
  <si>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</si>
  <si>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</si>
  <si>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</si>
  <si>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</si>
  <si>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</si>
  <si>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</si>
  <si>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</si>
  <si>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</si>
  <si>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</si>
  <si>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</si>
  <si>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</si>
  <si>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</si>
  <si>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</si>
  <si>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</si>
  <si>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</si>
  <si>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</si>
  <si>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</si>
  <si>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</si>
  <si>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</si>
  <si>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</si>
  <si>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</si>
  <si>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</si>
  <si>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</si>
  <si>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</si>
  <si>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</si>
  <si>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</si>
  <si>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</si>
  <si>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</si>
  <si>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</si>
  <si>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</si>
  <si>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</si>
  <si>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</si>
  <si>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</si>
  <si>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</si>
  <si>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</si>
  <si>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</si>
  <si>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</si>
  <si>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</si>
  <si>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</si>
  <si>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</si>
  <si>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</si>
  <si>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</si>
  <si>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</si>
  <si>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</si>
  <si>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</si>
  <si>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</si>
  <si>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</si>
  <si>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</si>
  <si>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</si>
  <si>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</si>
  <si>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</si>
  <si>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</si>
  <si>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</si>
  <si>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</si>
  <si>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</si>
  <si>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</si>
  <si>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</si>
  <si>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</si>
  <si>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</si>
  <si>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</si>
  <si>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</si>
  <si>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</si>
  <si>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</si>
  <si>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</si>
  <si>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</si>
  <si>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</si>
  <si>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</si>
  <si>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</si>
  <si>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</si>
  <si>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</si>
  <si>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</si>
  <si>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</si>
  <si>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</si>
  <si>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</si>
  <si>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</si>
  <si>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</si>
  <si>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</si>
  <si>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</si>
  <si>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</si>
  <si>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</si>
  <si>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</si>
  <si>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</si>
  <si>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</si>
  <si>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</si>
  <si>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</si>
  <si>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</si>
  <si>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</si>
  <si>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</si>
  <si>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</si>
  <si>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</si>
  <si>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</si>
  <si>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</si>
  <si>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</si>
  <si>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</si>
  <si>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</si>
  <si>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</si>
  <si>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</si>
  <si>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</si>
  <si>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</si>
  <si>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</si>
  <si>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</si>
  <si>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</si>
  <si>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</si>
  <si>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</si>
  <si>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</si>
  <si>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</si>
  <si>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</si>
  <si>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</si>
  <si>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</si>
  <si>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</si>
  <si>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</si>
  <si>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</si>
  <si>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</si>
  <si>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</si>
  <si>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</si>
  <si>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</si>
  <si>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</si>
  <si>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</si>
  <si>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</si>
  <si>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</si>
  <si>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</si>
  <si>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</si>
  <si>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</si>
  <si>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</si>
  <si>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</si>
  <si>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</si>
  <si>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</si>
  <si>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</si>
  <si>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</si>
  <si>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</si>
  <si>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</si>
  <si>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</si>
  <si>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</si>
  <si>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</si>
  <si>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</si>
  <si>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</si>
  <si>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</si>
  <si>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</si>
  <si>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</si>
  <si>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</si>
  <si>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</si>
  <si>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</si>
  <si>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</si>
  <si>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</si>
  <si>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</si>
  <si>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</si>
  <si>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</si>
  <si>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</si>
  <si>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</si>
  <si>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</si>
  <si>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</si>
  <si>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</si>
  <si>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</si>
  <si>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</si>
  <si>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</si>
  <si>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</si>
  <si>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</si>
  <si>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</si>
  <si>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</si>
  <si>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</si>
  <si>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</si>
  <si>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</si>
  <si>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</si>
  <si>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</si>
  <si>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</si>
  <si>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</si>
  <si>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</si>
  <si>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</si>
  <si>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</si>
  <si>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</si>
  <si>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</si>
  <si>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</si>
  <si>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</si>
  <si>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</si>
  <si>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</si>
  <si>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</si>
  <si>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</si>
  <si>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</si>
  <si>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</si>
  <si>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</si>
  <si>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</si>
  <si>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</si>
  <si>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</si>
  <si>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</si>
  <si>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</si>
  <si>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</si>
  <si>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</si>
  <si>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</si>
  <si>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</si>
  <si>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</si>
  <si>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</si>
  <si>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</si>
  <si>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</si>
  <si>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</si>
  <si>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</si>
  <si>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</si>
  <si>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</si>
  <si>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</si>
  <si>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</si>
  <si>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</si>
  <si>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</si>
  <si>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</si>
  <si>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</si>
  <si>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</si>
  <si>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</si>
  <si>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</si>
  <si>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</si>
  <si>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</si>
  <si>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</si>
  <si>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</si>
  <si>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</si>
  <si>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</si>
  <si>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</si>
  <si>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</si>
  <si>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</si>
  <si>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</si>
  <si>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</si>
  <si>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</si>
  <si>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</si>
  <si>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</si>
  <si>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</si>
  <si>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</si>
  <si>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</si>
  <si>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</si>
  <si>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</si>
  <si>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</si>
  <si>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</si>
  <si>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</si>
  <si>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</si>
  <si>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</si>
  <si>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</si>
  <si>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</si>
  <si>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</si>
  <si>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</si>
  <si>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</si>
  <si>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</si>
  <si>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</si>
  <si>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</si>
  <si>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</si>
  <si>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</si>
  <si>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</si>
  <si>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</si>
  <si>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</si>
  <si>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</si>
  <si>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</si>
  <si>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</si>
  <si>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</si>
  <si>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</si>
  <si>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</si>
  <si>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</si>
  <si>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</si>
  <si>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</si>
  <si>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</si>
  <si>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</si>
  <si>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</si>
  <si>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</si>
  <si>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</si>
  <si>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</si>
  <si>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</si>
  <si>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</si>
  <si>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</si>
  <si>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</si>
  <si>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</si>
  <si>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</si>
  <si>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</si>
  <si>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</si>
  <si>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</si>
  <si>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</si>
  <si>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</si>
  <si>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</si>
  <si>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</si>
  <si>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</si>
  <si>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</si>
  <si>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</si>
  <si>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</si>
  <si>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</si>
  <si>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</si>
  <si>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</si>
  <si>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</si>
  <si>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</si>
  <si>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</si>
  <si>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</si>
  <si>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</si>
  <si>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</si>
  <si>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</si>
  <si>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</si>
  <si>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</si>
  <si>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</si>
  <si>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</si>
  <si>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</si>
  <si>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</si>
  <si>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</si>
  <si>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</si>
  <si>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</si>
  <si>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</si>
  <si>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</si>
  <si>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</si>
  <si>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</si>
  <si>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</si>
  <si>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</si>
  <si>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</si>
  <si>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</si>
  <si>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</si>
  <si>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</si>
  <si>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</si>
  <si>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</si>
  <si>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</si>
  <si>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</si>
  <si>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</si>
  <si>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</si>
  <si>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</si>
  <si>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</si>
  <si>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</si>
  <si>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</si>
  <si>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</si>
  <si>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</si>
  <si>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</si>
  <si>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</si>
  <si>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</si>
  <si>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</si>
  <si>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</si>
  <si>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</si>
  <si>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</si>
  <si>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</si>
  <si>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</si>
  <si>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</si>
  <si>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</si>
  <si>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</si>
  <si>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</si>
  <si>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</si>
  <si>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</si>
  <si>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</si>
  <si>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</si>
  <si>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</si>
  <si>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</si>
  <si>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</si>
  <si>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</si>
  <si>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</si>
  <si>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</si>
  <si>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</si>
  <si>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</si>
  <si>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</si>
  <si>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</si>
  <si>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</si>
  <si>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</si>
  <si>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</si>
  <si>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</si>
  <si>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</si>
  <si>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</si>
  <si>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</si>
  <si>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</si>
  <si>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</si>
  <si>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</si>
  <si>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</si>
  <si>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</si>
  <si>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</si>
  <si>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</si>
  <si>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</si>
  <si>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</si>
  <si>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</si>
  <si>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</si>
  <si>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</si>
  <si>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</si>
  <si>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</si>
  <si>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</si>
  <si>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</si>
  <si>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</si>
  <si>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</si>
  <si>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</si>
  <si>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</si>
  <si>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</si>
  <si>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</si>
  <si>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</si>
  <si>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</si>
  <si>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</si>
  <si>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</si>
  <si>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</si>
  <si>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</si>
  <si>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</si>
  <si>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</si>
  <si>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</si>
  <si>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</si>
  <si>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</si>
  <si>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</si>
  <si>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</si>
  <si>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</si>
  <si>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</si>
  <si>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</si>
  <si>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</si>
  <si>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</si>
  <si>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</si>
  <si>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</si>
  <si>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</si>
  <si>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</si>
  <si>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</si>
  <si>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</si>
  <si>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</si>
  <si>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</si>
  <si>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</si>
  <si>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</si>
  <si>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</si>
  <si>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</si>
  <si>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</si>
  <si>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</si>
  <si>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</si>
  <si>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</si>
  <si>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</si>
  <si>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</si>
  <si>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</si>
  <si>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</si>
  <si>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</si>
  <si>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</si>
  <si>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</si>
  <si>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</si>
  <si>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</si>
  <si>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</si>
  <si>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</si>
  <si>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</si>
  <si>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</si>
  <si>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</si>
  <si>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</si>
  <si>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</si>
  <si>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</si>
  <si>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</si>
  <si>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</si>
  <si>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</si>
  <si>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</si>
  <si>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</si>
  <si>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</si>
  <si>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</si>
  <si>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</si>
  <si>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</si>
  <si>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</si>
  <si>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</si>
  <si>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</si>
  <si>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</si>
  <si>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</si>
  <si>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</si>
  <si>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</si>
  <si>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</si>
  <si>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</si>
  <si>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</si>
  <si>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</si>
  <si>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</si>
  <si>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</si>
  <si>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</si>
  <si>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</si>
  <si>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</si>
  <si>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</si>
  <si>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</si>
  <si>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</si>
  <si>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</si>
  <si>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</si>
  <si>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</si>
  <si>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</si>
  <si>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</si>
  <si>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</si>
  <si>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</si>
  <si>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</si>
  <si>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</si>
  <si>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</si>
  <si>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</si>
  <si>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</si>
  <si>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</si>
  <si>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</si>
  <si>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</si>
  <si>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</si>
  <si>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</si>
  <si>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</si>
  <si>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</si>
  <si>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</si>
  <si>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</si>
  <si>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</si>
  <si>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</si>
  <si>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</si>
  <si>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</si>
  <si>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</si>
  <si>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</si>
  <si>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</si>
  <si>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</si>
  <si>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</si>
  <si>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</si>
  <si>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</si>
  <si>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</si>
  <si>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</si>
  <si>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</si>
  <si>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</si>
  <si>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</si>
  <si>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</si>
  <si>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</si>
  <si>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</si>
  <si>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</si>
  <si>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</si>
  <si>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</si>
  <si>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</si>
  <si>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</si>
  <si>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</si>
  <si>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</si>
  <si>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</si>
  <si>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</si>
  <si>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</si>
  <si>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</si>
  <si>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</si>
  <si>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</si>
  <si>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</si>
  <si>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</si>
  <si>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</si>
  <si>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</si>
  <si>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</si>
  <si>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</si>
  <si>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</si>
  <si>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</si>
  <si>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</si>
  <si>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</si>
  <si>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</si>
  <si>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</si>
  <si>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</si>
  <si>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</si>
  <si>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</si>
  <si>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</si>
  <si>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</si>
  <si>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</si>
  <si>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</si>
  <si>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</si>
  <si>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</si>
  <si>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</si>
  <si>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</si>
  <si>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</si>
  <si>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</si>
  <si>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</si>
  <si>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</si>
  <si>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</si>
  <si>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</si>
  <si>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</si>
  <si>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</si>
  <si>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</si>
  <si>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</si>
  <si>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</si>
  <si>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</si>
  <si>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</si>
  <si>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</si>
  <si>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</si>
  <si>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</si>
  <si>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</si>
  <si>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</si>
  <si>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</si>
  <si>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</si>
  <si>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</si>
  <si>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</si>
  <si>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</si>
  <si>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</si>
  <si>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</si>
  <si>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</si>
  <si>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</si>
  <si>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</si>
  <si>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</si>
  <si>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</si>
  <si>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</si>
  <si>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</si>
  <si>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</si>
  <si>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</si>
  <si>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</si>
  <si>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</si>
  <si>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</si>
  <si>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</si>
  <si>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</si>
  <si>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</si>
  <si>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</si>
  <si>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</si>
  <si>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</si>
  <si>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</si>
  <si>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</si>
  <si>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</si>
  <si>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</si>
  <si>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</si>
  <si>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</si>
  <si>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</si>
  <si>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</si>
  <si>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</si>
  <si>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</si>
  <si>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</si>
  <si>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</si>
  <si>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</si>
  <si>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</si>
  <si>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</si>
  <si>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</si>
  <si>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</si>
  <si>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</si>
  <si>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</si>
  <si>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</si>
  <si>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</si>
  <si>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</si>
  <si>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</si>
  <si>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</si>
  <si>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</si>
  <si>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</si>
  <si>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</si>
  <si>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</si>
  <si>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</si>
  <si>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</si>
  <si>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</si>
  <si>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</si>
  <si>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</si>
  <si>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</si>
  <si>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</si>
  <si>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</si>
  <si>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</si>
  <si>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</si>
  <si>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</si>
  <si>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</si>
  <si>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</si>
  <si>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</si>
  <si>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</si>
  <si>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</si>
  <si>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</si>
  <si>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</si>
  <si>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</si>
  <si>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</si>
  <si>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</si>
  <si>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</si>
  <si>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</si>
  <si>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</si>
  <si>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</si>
  <si>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</si>
  <si>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</si>
  <si>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</si>
  <si>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</si>
  <si>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</si>
  <si>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</si>
  <si>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</si>
  <si>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</si>
  <si>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</si>
  <si>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</si>
  <si>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</si>
  <si>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</si>
  <si>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</si>
  <si>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</si>
  <si>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</si>
  <si>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</si>
  <si>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</si>
  <si>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</si>
  <si>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</si>
  <si>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</si>
  <si>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</si>
  <si>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</si>
  <si>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</si>
  <si>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</si>
  <si>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</si>
  <si>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</si>
  <si>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</si>
  <si>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</si>
  <si>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</si>
  <si>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</si>
  <si>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</si>
  <si>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</si>
  <si>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</si>
  <si>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</si>
  <si>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</si>
  <si>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</si>
  <si>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</si>
  <si>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</si>
  <si>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</si>
  <si>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</si>
  <si>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</si>
  <si>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</si>
  <si>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</si>
  <si>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</si>
  <si>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</si>
  <si>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</si>
  <si>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</si>
  <si>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</si>
  <si>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</si>
  <si>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</si>
  <si>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</si>
  <si>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</si>
  <si>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</si>
  <si>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</si>
  <si>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</si>
  <si>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</si>
  <si>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</si>
  <si>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</si>
  <si>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</si>
  <si>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</si>
  <si>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</si>
  <si>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</si>
  <si>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</si>
  <si>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</si>
  <si>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</si>
  <si>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</si>
  <si>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</si>
  <si>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</si>
  <si>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</si>
  <si>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</si>
  <si>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</si>
  <si>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</si>
  <si>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</si>
  <si>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</si>
  <si>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</si>
  <si>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</si>
  <si>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</si>
  <si>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</si>
  <si>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</si>
  <si>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</si>
  <si>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</si>
  <si>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</si>
  <si>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</si>
  <si>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</si>
  <si>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</si>
  <si>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</si>
  <si>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</si>
  <si>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</si>
  <si>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</si>
  <si>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</si>
  <si>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</si>
  <si>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</si>
  <si>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</si>
  <si>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</si>
  <si>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</si>
  <si>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</si>
  <si>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</si>
  <si>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</si>
  <si>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</si>
  <si>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</si>
  <si>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</si>
  <si>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</si>
  <si>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</si>
  <si>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</si>
  <si>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</si>
  <si>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</si>
  <si>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</si>
  <si>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</si>
  <si>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</si>
  <si>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</si>
  <si>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</si>
  <si>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</si>
  <si>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</si>
  <si>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</si>
  <si>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</si>
  <si>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</si>
  <si>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</si>
  <si>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</si>
  <si>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</si>
  <si>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</si>
  <si>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</si>
  <si>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</si>
  <si>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</si>
  <si>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</si>
  <si>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</si>
  <si>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</si>
  <si>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</si>
  <si>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</si>
  <si>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</si>
  <si>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</si>
  <si>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</si>
  <si>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</si>
  <si>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</si>
  <si>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</si>
  <si>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</si>
  <si>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</si>
  <si>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</si>
  <si>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</si>
  <si>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</si>
  <si>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</si>
  <si>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</si>
  <si>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</si>
  <si>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</si>
  <si>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</si>
  <si>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</si>
  <si>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</si>
  <si>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</si>
  <si>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</si>
  <si>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</si>
  <si>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</si>
  <si>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</si>
  <si>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</si>
  <si>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</si>
  <si>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</si>
  <si>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</si>
  <si>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</si>
  <si>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</si>
  <si>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</si>
  <si>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</si>
  <si>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</si>
  <si>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</si>
  <si>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</si>
  <si>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</si>
  <si>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</si>
  <si>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</si>
  <si>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</si>
  <si>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</si>
  <si>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</si>
  <si>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</si>
  <si>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</si>
  <si>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</si>
  <si>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</si>
  <si>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</si>
  <si>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</si>
  <si>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</si>
  <si>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</si>
  <si>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</si>
  <si>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</si>
  <si>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</si>
  <si>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</si>
  <si>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</si>
  <si>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</si>
  <si>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</si>
  <si>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</si>
  <si>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</si>
  <si>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</si>
  <si>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</si>
  <si>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</si>
  <si>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</si>
  <si>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</si>
  <si>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</si>
  <si>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</si>
  <si>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</si>
  <si>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</si>
  <si>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</si>
  <si>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</si>
  <si>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</si>
  <si>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</si>
  <si>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</si>
  <si>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</si>
  <si>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</si>
  <si>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</si>
  <si>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</si>
  <si>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</si>
  <si>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</si>
  <si>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</si>
  <si>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</si>
  <si>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</si>
  <si>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</si>
  <si>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</si>
  <si>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</si>
  <si>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</si>
  <si>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</si>
  <si>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</si>
  <si>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</si>
  <si>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</si>
  <si>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</si>
  <si>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</si>
  <si>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</si>
  <si>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</si>
  <si>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</si>
  <si>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</si>
  <si>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</si>
  <si>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</si>
  <si>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</si>
  <si>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</si>
  <si>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</si>
  <si>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</si>
  <si>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</si>
  <si>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</si>
  <si>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</si>
  <si>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</si>
  <si>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</si>
  <si>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</si>
  <si>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</si>
  <si>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</si>
  <si>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</si>
  <si>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</si>
  <si>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</si>
  <si>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</si>
  <si>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</si>
  <si>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</si>
  <si>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</si>
  <si>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</si>
  <si>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</si>
  <si>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</si>
  <si>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</si>
  <si>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</si>
  <si>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</si>
  <si>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</si>
  <si>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</si>
  <si>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</si>
  <si>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</si>
  <si>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</si>
  <si>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</si>
  <si>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</si>
  <si>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</si>
  <si>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</si>
  <si>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</si>
  <si>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</si>
  <si>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</si>
  <si>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</si>
  <si>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</si>
  <si>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</si>
  <si>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</si>
  <si>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</si>
  <si>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</si>
  <si>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</si>
  <si>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</si>
  <si>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</si>
  <si>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</si>
  <si>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</si>
  <si>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</si>
  <si>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</si>
  <si>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</si>
  <si>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</si>
  <si>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</si>
  <si>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</si>
  <si>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</si>
  <si>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</si>
  <si>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</si>
  <si>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</si>
  <si>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</si>
  <si>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</si>
  <si>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</si>
  <si>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</si>
  <si>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</si>
  <si>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</si>
  <si>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</si>
  <si>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</si>
  <si>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</si>
  <si>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</si>
  <si>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</si>
  <si>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</si>
  <si>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</si>
  <si>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</si>
  <si>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</si>
  <si>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</si>
  <si>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</si>
  <si>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</si>
  <si>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</si>
  <si>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</si>
  <si>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</si>
  <si>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</si>
  <si>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</si>
  <si>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</si>
  <si>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</si>
  <si>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</si>
  <si>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</si>
  <si>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</si>
  <si>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</si>
  <si>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</si>
  <si>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</si>
  <si>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</si>
  <si>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</si>
  <si>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</si>
  <si>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</si>
  <si>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</si>
  <si>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</si>
  <si>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</si>
  <si>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</si>
  <si>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</si>
  <si>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</si>
  <si>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</si>
  <si>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</si>
  <si>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</si>
  <si>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</si>
  <si>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</si>
  <si>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</si>
  <si>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</si>
  <si>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</si>
  <si>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</si>
  <si>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</si>
  <si>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</si>
  <si>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</si>
  <si>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</si>
  <si>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</si>
  <si>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</si>
  <si>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</si>
  <si>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</si>
  <si>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</si>
  <si>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</si>
  <si>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</si>
  <si>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</si>
  <si>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</si>
  <si>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</si>
  <si>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</si>
  <si>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</si>
  <si>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</si>
  <si>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</si>
  <si>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</si>
  <si>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</si>
  <si>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</si>
  <si>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</si>
  <si>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</si>
  <si>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</si>
  <si>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</si>
  <si>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</si>
  <si>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</si>
  <si>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</si>
  <si>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</si>
  <si>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</si>
  <si>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</si>
  <si>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</si>
  <si>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</si>
  <si>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</si>
  <si>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</si>
  <si>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</si>
  <si>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</si>
  <si>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</si>
  <si>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</si>
  <si>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</si>
  <si>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</si>
  <si>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</si>
  <si>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</si>
  <si>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</si>
  <si>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</si>
  <si>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</si>
  <si>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</si>
  <si>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</si>
  <si>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</si>
  <si>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</si>
  <si>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</si>
  <si>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</si>
  <si>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</si>
  <si>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</si>
  <si>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</si>
  <si>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</si>
  <si>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</si>
  <si>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</si>
  <si>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</si>
  <si>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</si>
  <si>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</si>
  <si>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</si>
  <si>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</si>
  <si>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</si>
  <si>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</si>
  <si>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</si>
  <si>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</si>
  <si>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</si>
  <si>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</si>
  <si>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</si>
  <si>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</si>
  <si>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</si>
  <si>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</si>
  <si>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</si>
  <si>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</si>
  <si>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</si>
  <si>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</si>
  <si>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</si>
  <si>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</si>
  <si>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</si>
  <si>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</si>
  <si>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</si>
  <si>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</si>
  <si>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</si>
  <si>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</si>
  <si>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</si>
  <si>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</si>
  <si>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</si>
  <si>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</si>
  <si>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</si>
  <si>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</si>
  <si>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</si>
  <si>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</si>
  <si>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</si>
  <si>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</si>
  <si>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</si>
  <si>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</si>
  <si>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</si>
  <si>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</si>
  <si>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</si>
  <si>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</si>
  <si>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</si>
  <si>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</si>
  <si>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</si>
  <si>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</si>
  <si>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</si>
  <si>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</si>
  <si>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</si>
  <si>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</si>
  <si>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</si>
  <si>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</si>
  <si>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</si>
  <si>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</si>
  <si>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</si>
  <si>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</si>
  <si>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</si>
  <si>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</si>
  <si>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</si>
  <si>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</si>
  <si>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</si>
  <si>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</si>
  <si>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</si>
  <si>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</si>
  <si>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</si>
  <si>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</si>
  <si>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</si>
  <si>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</si>
  <si>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</si>
  <si>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</si>
  <si>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</si>
  <si>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</si>
  <si>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</si>
  <si>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</si>
  <si>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</si>
  <si>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</si>
  <si>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</si>
  <si>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</si>
  <si>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</si>
  <si>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</si>
  <si>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</si>
  <si>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</si>
  <si>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</si>
  <si>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</si>
  <si>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</si>
  <si>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</si>
  <si>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</si>
  <si>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</si>
  <si>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</si>
  <si>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</si>
  <si>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</si>
  <si>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</si>
  <si>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</si>
  <si>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</si>
  <si>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</si>
  <si>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</si>
  <si>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</si>
  <si>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</si>
  <si>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</si>
  <si>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</si>
  <si>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</si>
  <si>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</si>
  <si>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</si>
  <si>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</si>
  <si>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</si>
  <si>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</si>
  <si>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</si>
  <si>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</si>
  <si>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</si>
  <si>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</si>
  <si>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</si>
  <si>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</si>
  <si>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</si>
  <si>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</si>
  <si>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</si>
  <si>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</si>
  <si>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</si>
  <si>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</si>
  <si>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</si>
  <si>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</si>
  <si>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</si>
  <si>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</si>
  <si>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</si>
  <si>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</si>
  <si>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</si>
  <si>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</si>
  <si>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</si>
  <si>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</si>
  <si>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</si>
  <si>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</si>
  <si>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</si>
  <si>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</si>
  <si>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</si>
  <si>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</si>
  <si>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</si>
  <si>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</si>
  <si>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</si>
  <si>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</si>
  <si>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</si>
  <si>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</si>
  <si>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</si>
  <si>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</si>
  <si>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</si>
  <si>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</si>
  <si>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</si>
  <si>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</si>
  <si>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</si>
  <si>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</si>
  <si>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</si>
  <si>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</si>
  <si>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</si>
  <si>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</si>
  <si>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</si>
  <si>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</si>
  <si>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</si>
  <si>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</si>
  <si>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</si>
  <si>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</si>
  <si>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</si>
  <si>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</si>
  <si>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</si>
  <si>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</si>
  <si>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</si>
  <si>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</si>
  <si>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</si>
  <si>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</si>
  <si>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</si>
  <si>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</si>
  <si>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</si>
  <si>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</si>
  <si>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</si>
  <si>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</si>
  <si>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</si>
  <si>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</si>
  <si>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</si>
  <si>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</si>
  <si>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</si>
  <si>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</si>
  <si>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</si>
  <si>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</si>
  <si>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</si>
  <si>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</si>
  <si>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</si>
  <si>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</si>
  <si>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</si>
  <si>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</si>
  <si>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</si>
  <si>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</si>
  <si>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</si>
  <si>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</si>
  <si>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</si>
  <si>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</si>
  <si>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</si>
  <si>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</si>
  <si>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</si>
  <si>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</si>
  <si>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</si>
  <si>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</si>
  <si>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</si>
  <si>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</si>
  <si>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</si>
  <si>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</si>
  <si>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</si>
  <si>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</si>
  <si>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</si>
  <si>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</si>
  <si>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</si>
  <si>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</si>
  <si>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</si>
  <si>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</si>
  <si>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</si>
  <si>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</si>
  <si>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</si>
  <si>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</si>
  <si>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</si>
  <si>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</si>
  <si>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</si>
  <si>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</si>
  <si>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</si>
  <si>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</si>
  <si>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</si>
  <si>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</si>
  <si>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</si>
  <si>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</si>
  <si>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</si>
  <si>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</si>
  <si>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</si>
  <si>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</si>
  <si>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</si>
  <si>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</si>
  <si>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</si>
  <si>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</si>
  <si>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</si>
  <si>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</si>
  <si>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</si>
  <si>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</si>
  <si>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</si>
  <si>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</si>
  <si>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</si>
  <si>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</si>
  <si>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</si>
  <si>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</si>
  <si>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</si>
  <si>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</si>
  <si>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</si>
  <si>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</si>
  <si>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</si>
  <si>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</si>
  <si>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</si>
  <si>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</si>
  <si>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</si>
  <si>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</si>
  <si>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</si>
  <si>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</si>
  <si>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</si>
  <si>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</si>
  <si>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</si>
  <si>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</si>
  <si>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</si>
  <si>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</si>
  <si>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</si>
  <si>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</si>
  <si>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</si>
  <si>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</si>
  <si>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</si>
  <si>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</si>
  <si>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</si>
  <si>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</si>
  <si>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</si>
  <si>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</si>
  <si>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</si>
  <si>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</si>
  <si>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</si>
  <si>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</si>
  <si>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</si>
  <si>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</si>
  <si>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</si>
  <si>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</si>
  <si>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</si>
  <si>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</si>
  <si>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</si>
  <si>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</si>
  <si>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</si>
  <si>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</si>
  <si>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</si>
  <si>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</si>
  <si>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</si>
  <si>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</si>
  <si>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</si>
  <si>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</si>
  <si>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</si>
  <si>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</si>
  <si>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</si>
  <si>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</si>
  <si>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</si>
  <si>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</si>
  <si>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</si>
  <si>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</si>
  <si>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</si>
  <si>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</si>
  <si>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</si>
  <si>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</si>
  <si>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</si>
  <si>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</si>
  <si>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</si>
  <si>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</si>
  <si>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</si>
  <si>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</si>
  <si>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</si>
  <si>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</si>
  <si>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</si>
  <si>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</si>
  <si>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</si>
  <si>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</si>
  <si>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</si>
  <si>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</si>
  <si>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</si>
  <si>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</si>
  <si>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</si>
  <si>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</si>
  <si>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</si>
  <si>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</si>
  <si>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</si>
  <si>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</si>
  <si>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</si>
  <si>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</si>
  <si>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</si>
  <si>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</si>
  <si>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</si>
  <si>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</si>
  <si>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</si>
  <si>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</si>
  <si>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</si>
  <si>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</si>
  <si>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</si>
  <si>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</si>
  <si>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</si>
  <si>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</si>
  <si>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</si>
  <si>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</si>
  <si>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</si>
  <si>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</si>
  <si>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</si>
  <si>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</si>
  <si>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</si>
  <si>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</si>
  <si>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</si>
  <si>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</si>
  <si>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</si>
  <si>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</si>
  <si>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</si>
  <si>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</si>
  <si>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</si>
  <si>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</si>
  <si>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</si>
  <si>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</si>
  <si>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</si>
  <si>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</si>
  <si>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</si>
  <si>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</si>
  <si>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</si>
  <si>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</si>
  <si>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</si>
  <si>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</si>
  <si>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</si>
  <si>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</si>
  <si>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</si>
  <si>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</si>
  <si>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</si>
  <si>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</si>
  <si>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</si>
  <si>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</si>
  <si>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</si>
  <si>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</si>
  <si>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</si>
  <si>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</si>
  <si>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</si>
  <si>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</si>
  <si>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</si>
  <si>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</si>
  <si>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</si>
  <si>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</si>
  <si>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</si>
  <si>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</si>
  <si>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</si>
  <si>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</si>
  <si>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</si>
  <si>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</si>
  <si>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</si>
  <si>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</si>
  <si>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</si>
  <si>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</si>
  <si>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</si>
  <si>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</si>
  <si>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</si>
  <si>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</si>
  <si>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</si>
  <si>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</si>
  <si>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</si>
  <si>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</si>
  <si>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</si>
  <si>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</si>
  <si>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</si>
  <si>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</si>
  <si>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</si>
  <si>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</si>
  <si>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</si>
  <si>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</si>
  <si>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</si>
  <si>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</si>
  <si>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</si>
  <si>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</si>
  <si>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</si>
  <si>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</si>
  <si>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</si>
  <si>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</si>
  <si>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</si>
  <si>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</si>
  <si>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</si>
  <si>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</si>
  <si>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</si>
  <si>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</si>
  <si>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</si>
  <si>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</si>
  <si>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</si>
  <si>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</si>
  <si>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</si>
  <si>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</si>
  <si>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</si>
  <si>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</si>
  <si>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</si>
  <si>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</si>
  <si>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</si>
  <si>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</si>
  <si>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</si>
  <si>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</si>
  <si>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</si>
  <si>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</si>
  <si>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</si>
  <si>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</si>
  <si>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</si>
  <si>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</si>
  <si>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</si>
  <si>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</si>
  <si>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</si>
  <si>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</si>
  <si>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</si>
  <si>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</si>
  <si>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</si>
  <si>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</si>
  <si>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</si>
  <si>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</si>
  <si>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</si>
  <si>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</si>
  <si>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</si>
  <si>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</si>
  <si>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</si>
  <si>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</si>
  <si>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</si>
  <si>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</si>
  <si>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</si>
  <si>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</si>
  <si>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</si>
  <si>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</si>
  <si>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</si>
  <si>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</si>
  <si>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</si>
  <si>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</si>
  <si>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</si>
  <si>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</si>
  <si>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</si>
  <si>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</si>
  <si>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</si>
  <si>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</si>
  <si>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</si>
  <si>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</si>
  <si>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</si>
  <si>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</si>
  <si>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</si>
  <si>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</si>
  <si>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</si>
  <si>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</si>
  <si>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</si>
  <si>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</si>
  <si>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</si>
  <si>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</si>
  <si>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</si>
  <si>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</si>
  <si>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</si>
  <si>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</si>
  <si>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</si>
  <si>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</si>
  <si>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</si>
  <si>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</si>
  <si>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</si>
  <si>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</si>
  <si>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</si>
  <si>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</si>
  <si>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</si>
  <si>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</si>
  <si>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</si>
  <si>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</si>
  <si>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</si>
  <si>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</si>
  <si>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</si>
  <si>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</si>
  <si>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</si>
  <si>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</si>
  <si>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</si>
  <si>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</si>
  <si>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</si>
  <si>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</si>
  <si>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</si>
  <si>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</si>
  <si>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</si>
  <si>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</si>
  <si>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</si>
  <si>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</si>
  <si>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</si>
  <si>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</si>
  <si>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</si>
  <si>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</si>
  <si>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</si>
  <si>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</si>
  <si>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</si>
  <si>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</si>
  <si>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</si>
  <si>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</si>
  <si>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</si>
  <si>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</si>
  <si>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</si>
  <si>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</si>
  <si>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</si>
  <si>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</si>
  <si>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</si>
  <si>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</si>
  <si>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</si>
  <si>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</si>
  <si>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</si>
  <si>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</si>
  <si>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</si>
  <si>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</si>
  <si>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</si>
  <si>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</si>
  <si>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</si>
  <si>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</si>
  <si>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</si>
  <si>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</si>
  <si>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</si>
  <si>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</si>
  <si>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</si>
  <si>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</si>
  <si>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</si>
  <si>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</si>
  <si>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</si>
  <si>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</si>
  <si>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</si>
  <si>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</si>
  <si>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</si>
  <si>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</si>
  <si>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</si>
  <si>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</si>
  <si>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</si>
  <si>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</si>
  <si>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</si>
  <si>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</si>
  <si>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</si>
  <si>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</si>
  <si>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</si>
  <si>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</si>
  <si>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</si>
  <si>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</si>
  <si>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</si>
  <si>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</si>
  <si>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</si>
  <si>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</si>
  <si>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</si>
  <si>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</si>
  <si>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</si>
  <si>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</si>
  <si>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</si>
  <si>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</si>
  <si>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</si>
  <si>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</si>
  <si>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</si>
  <si>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</si>
  <si>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</si>
  <si>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</si>
  <si>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</si>
  <si>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</si>
  <si>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</si>
  <si>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</si>
  <si>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</si>
  <si>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</si>
  <si>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</si>
  <si>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</si>
  <si>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</si>
  <si>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</si>
  <si>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</si>
  <si>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</si>
  <si>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</si>
  <si>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</si>
  <si>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</si>
  <si>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</si>
  <si>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</si>
  <si>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</si>
  <si>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</si>
  <si>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</si>
  <si>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</si>
  <si>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</si>
  <si>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</si>
  <si>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</si>
  <si>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</si>
  <si>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</si>
  <si>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</si>
  <si>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</si>
  <si>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</si>
  <si>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</si>
  <si>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</si>
  <si>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</si>
  <si>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</si>
  <si>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</si>
  <si>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</si>
  <si>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</si>
  <si>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</si>
  <si>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</si>
  <si>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</si>
  <si>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</si>
  <si>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</si>
  <si>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</si>
  <si>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</si>
  <si>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</si>
  <si>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</si>
  <si>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</si>
  <si>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</si>
  <si>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</si>
  <si>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</si>
  <si>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</si>
  <si>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</si>
  <si>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</si>
  <si>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</si>
  <si>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</si>
  <si>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</si>
  <si>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</si>
  <si>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</si>
  <si>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</si>
  <si>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</si>
  <si>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</si>
  <si>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</si>
  <si>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</si>
  <si>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</si>
  <si>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</si>
  <si>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</si>
  <si>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</si>
  <si>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</si>
  <si>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</si>
  <si>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</si>
  <si>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</si>
  <si>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</si>
  <si>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</si>
  <si>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</si>
  <si>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</si>
  <si>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</si>
  <si>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</si>
  <si>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</si>
  <si>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</si>
  <si>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</si>
  <si>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</si>
  <si>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</si>
  <si>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</si>
  <si>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</si>
  <si>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</si>
  <si>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</si>
  <si>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</si>
  <si>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</si>
  <si>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</si>
  <si>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</si>
  <si>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</si>
  <si>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</si>
  <si>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</si>
  <si>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</si>
  <si>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</si>
  <si>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</si>
  <si>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</si>
  <si>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</si>
  <si>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</si>
  <si>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</si>
  <si>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</si>
  <si>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</si>
  <si>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</si>
  <si>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</si>
  <si>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</si>
  <si>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</si>
  <si>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</si>
  <si>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</si>
  <si>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</si>
  <si>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</si>
  <si>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</si>
  <si>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</si>
  <si>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</si>
  <si>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</si>
  <si>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</si>
  <si>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</si>
  <si>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</si>
  <si>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</si>
  <si>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</si>
  <si>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</si>
  <si>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</si>
  <si>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</si>
  <si>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</si>
  <si>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</si>
  <si>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</si>
  <si>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</si>
  <si>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</si>
  <si>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</si>
  <si>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</si>
  <si>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</si>
  <si>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</si>
  <si>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</si>
  <si>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</si>
  <si>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</si>
  <si>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</si>
  <si>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</si>
  <si>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</si>
  <si>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</si>
  <si>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</si>
  <si>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</si>
  <si>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</si>
  <si>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</si>
  <si>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</si>
  <si>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</si>
  <si>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</si>
  <si>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</si>
  <si>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</si>
  <si>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</si>
  <si>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</si>
  <si>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</si>
  <si>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</si>
  <si>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</si>
  <si>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</si>
  <si>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</si>
  <si>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</si>
  <si>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</si>
  <si>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</si>
  <si>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</si>
  <si>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</si>
  <si>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</si>
  <si>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</si>
  <si>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</si>
  <si>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</si>
  <si>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</si>
  <si>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</si>
  <si>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</si>
  <si>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</si>
  <si>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</si>
  <si>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</si>
  <si>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</si>
  <si>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</si>
  <si>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</si>
  <si>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</si>
  <si>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</si>
  <si>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</si>
  <si>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</si>
  <si>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</si>
  <si>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</si>
  <si>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</si>
  <si>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</si>
  <si>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</si>
  <si>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</si>
  <si>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</si>
  <si>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</si>
  <si>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</si>
  <si>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</si>
  <si>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</si>
  <si>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</si>
  <si>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</si>
  <si>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</si>
  <si>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</si>
  <si>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</si>
  <si>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</si>
  <si>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</si>
  <si>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</si>
  <si>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</si>
  <si>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</si>
  <si>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</si>
  <si>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</si>
  <si>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</si>
  <si>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</si>
  <si>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</si>
  <si>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</si>
  <si>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</si>
  <si>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</si>
  <si>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</si>
  <si>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</si>
  <si>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</si>
  <si>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</si>
  <si>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</si>
  <si>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</si>
  <si>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</si>
  <si>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</si>
  <si>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</si>
  <si>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</si>
  <si>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</si>
  <si>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</si>
  <si>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</si>
  <si>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</si>
  <si>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</si>
  <si>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</si>
  <si>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</si>
  <si>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</si>
  <si>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</si>
  <si>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</si>
  <si>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</si>
  <si>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</si>
  <si>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</si>
  <si>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</si>
  <si>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</si>
  <si>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</si>
  <si>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</si>
  <si>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</si>
  <si>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</si>
  <si>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</si>
  <si>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</si>
  <si>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</si>
  <si>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</si>
  <si>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</si>
  <si>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</si>
  <si>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</si>
  <si>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</si>
  <si>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</si>
  <si>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</si>
  <si>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</si>
  <si>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</si>
  <si>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</si>
  <si>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</si>
  <si>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</si>
  <si>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</si>
  <si>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</si>
  <si>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</si>
  <si>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</si>
  <si>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</si>
  <si>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</si>
  <si>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</si>
  <si>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</si>
  <si>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</si>
  <si>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</si>
  <si>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</si>
  <si>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</si>
  <si>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</si>
  <si>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</si>
  <si>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</si>
  <si>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</si>
  <si>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</si>
  <si>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</si>
  <si>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</si>
  <si>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</si>
  <si>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</si>
  <si>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</si>
  <si>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</si>
  <si>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</si>
  <si>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</si>
  <si>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</si>
  <si>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</si>
  <si>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</si>
  <si>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</si>
  <si>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</si>
  <si>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</si>
  <si>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</si>
  <si>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</si>
  <si>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</si>
  <si>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</si>
  <si>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</si>
  <si>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</si>
  <si>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</si>
  <si>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</si>
  <si>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</si>
  <si>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</si>
  <si>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</si>
  <si>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</si>
  <si>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</si>
  <si>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</si>
  <si>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</si>
  <si>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</si>
  <si>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</si>
  <si>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</si>
  <si>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</si>
  <si>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</si>
  <si>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</si>
  <si>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</si>
  <si>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</si>
  <si>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</si>
  <si>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</si>
  <si>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</si>
  <si>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</si>
  <si>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</si>
  <si>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</si>
  <si>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</si>
  <si>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</si>
  <si>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</si>
  <si>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</si>
  <si>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</si>
  <si>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</si>
  <si>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</si>
  <si>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</si>
  <si>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</si>
  <si>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</si>
  <si>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</si>
  <si>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</si>
  <si>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</si>
  <si>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</si>
  <si>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</si>
  <si>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</si>
  <si>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</si>
  <si>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</si>
  <si>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</si>
  <si>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</si>
  <si>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</si>
  <si>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</si>
  <si>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</si>
  <si>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</si>
  <si>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</si>
  <si>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</si>
  <si>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</si>
  <si>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</si>
  <si>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</si>
  <si>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</si>
  <si>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</si>
  <si>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</si>
  <si>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</si>
  <si>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</si>
  <si>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</si>
  <si>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</si>
  <si>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</si>
  <si>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</si>
  <si>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</si>
  <si>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</si>
  <si>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</si>
  <si>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</si>
  <si>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</si>
  <si>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</si>
  <si>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</si>
  <si>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</si>
  <si>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</si>
  <si>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</si>
  <si>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</si>
  <si>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</si>
  <si>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</si>
  <si>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</si>
  <si>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</si>
  <si>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</si>
  <si>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</si>
  <si>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</si>
  <si>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</si>
  <si>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</si>
  <si>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</si>
  <si>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</si>
  <si>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</si>
  <si>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</si>
  <si>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</si>
  <si>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</si>
  <si>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</si>
  <si>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</si>
  <si>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</si>
  <si>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</si>
  <si>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</si>
  <si>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</si>
  <si>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</si>
  <si>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</si>
  <si>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</si>
  <si>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</si>
  <si>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</si>
  <si>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</si>
  <si>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</si>
  <si>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</si>
  <si>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</si>
  <si>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</si>
  <si>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</si>
  <si>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</si>
  <si>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</si>
  <si>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</si>
  <si>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</si>
  <si>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</si>
  <si>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</si>
  <si>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</si>
  <si>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</si>
  <si>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</si>
  <si>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</si>
  <si>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</si>
  <si>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</si>
  <si>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</si>
  <si>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</si>
  <si>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</si>
  <si>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</si>
  <si>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</si>
  <si>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</si>
  <si>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</si>
  <si>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</si>
  <si>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</si>
  <si>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</si>
  <si>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</si>
  <si>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</si>
  <si>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</si>
  <si>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</si>
  <si>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</si>
  <si>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</si>
  <si>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</si>
  <si>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</si>
  <si>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</si>
  <si>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</si>
  <si>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</si>
  <si>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</si>
  <si>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</si>
  <si>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</si>
  <si>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</si>
  <si>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</si>
  <si>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</si>
  <si>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</si>
  <si>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</si>
  <si>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</si>
  <si>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</si>
  <si>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</si>
  <si>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</si>
  <si>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</si>
  <si>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</si>
  <si>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</si>
  <si>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</si>
  <si>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</si>
  <si>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</si>
  <si>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</si>
  <si>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</si>
  <si>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</si>
  <si>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</si>
  <si>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</si>
  <si>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</si>
  <si>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</si>
  <si>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</si>
  <si>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</si>
  <si>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</si>
  <si>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</si>
  <si>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</si>
  <si>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</si>
  <si>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</si>
  <si>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</si>
  <si>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</si>
  <si>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</si>
  <si>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</si>
  <si>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</si>
  <si>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</si>
  <si>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</si>
  <si>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</si>
  <si>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</si>
  <si>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</si>
  <si>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</si>
  <si>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</si>
  <si>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</si>
  <si>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</si>
  <si>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</si>
  <si>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</si>
  <si>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</si>
  <si>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</si>
  <si>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</si>
  <si>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</si>
  <si>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</si>
  <si>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</si>
  <si>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</si>
  <si>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</si>
  <si>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</si>
  <si>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</si>
  <si>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</si>
  <si>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</si>
  <si>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</si>
  <si>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</si>
  <si>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</si>
  <si>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</si>
  <si>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</si>
  <si>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</si>
  <si>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</si>
  <si>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</si>
  <si>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</si>
  <si>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</si>
  <si>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</si>
  <si>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</si>
  <si>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</si>
  <si>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</si>
  <si>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</si>
  <si>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</si>
  <si>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</si>
  <si>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</si>
  <si>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</si>
  <si>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</si>
  <si>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</si>
  <si>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</si>
  <si>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</si>
  <si>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</si>
  <si>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</si>
  <si>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</si>
  <si>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</si>
  <si>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</si>
  <si>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</si>
  <si>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</si>
  <si>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</si>
  <si>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</si>
  <si>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</si>
  <si>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</si>
  <si>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</si>
  <si>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</si>
  <si>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</si>
  <si>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</si>
  <si>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</si>
  <si>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</si>
  <si>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</si>
  <si>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</si>
  <si>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</si>
  <si>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</si>
  <si>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</si>
  <si>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</si>
  <si>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</si>
  <si>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</si>
  <si>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</si>
  <si>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</si>
  <si>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</si>
  <si>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</si>
  <si>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</si>
  <si>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</si>
  <si>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</si>
  <si>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</si>
  <si>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</si>
  <si>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</si>
  <si>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</si>
  <si>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</si>
  <si>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</si>
  <si>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</si>
  <si>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</si>
  <si>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</si>
  <si>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</si>
  <si>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</si>
  <si>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</si>
  <si>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</si>
  <si>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</si>
  <si>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</si>
  <si>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</si>
  <si>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</si>
  <si>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</si>
  <si>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</si>
  <si>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</si>
  <si>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</si>
  <si>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</si>
  <si>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</si>
  <si>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</si>
  <si>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</si>
  <si>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</si>
  <si>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</si>
  <si>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</si>
  <si>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</si>
  <si>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</si>
  <si>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</si>
  <si>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</si>
  <si>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</si>
  <si>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</si>
  <si>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</si>
  <si>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</si>
  <si>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</si>
  <si>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</si>
  <si>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</si>
  <si>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</si>
  <si>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</si>
  <si>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</si>
  <si>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</si>
  <si>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</si>
  <si>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</si>
  <si>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</si>
  <si>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</si>
  <si>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</si>
  <si>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</si>
  <si>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</si>
  <si>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</si>
  <si>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</si>
  <si>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</si>
  <si>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</si>
  <si>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</si>
  <si>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</si>
  <si>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</si>
  <si>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</si>
  <si>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</si>
  <si>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</si>
  <si>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</si>
  <si>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</si>
  <si>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</si>
  <si>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</si>
  <si>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</si>
  <si>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</si>
  <si>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</si>
  <si>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</si>
  <si>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</si>
  <si>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</si>
  <si>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</si>
  <si>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</si>
  <si>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</si>
  <si>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</si>
  <si>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</si>
  <si>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</si>
  <si>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</si>
  <si>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</si>
  <si>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</si>
  <si>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</si>
  <si>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</si>
  <si>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</si>
  <si>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</si>
  <si>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</si>
  <si>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</si>
  <si>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</si>
  <si>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</si>
  <si>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</si>
  <si>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</si>
  <si>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</si>
  <si>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</si>
  <si>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</si>
  <si>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</si>
  <si>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</si>
  <si>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</si>
  <si>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</si>
  <si>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</si>
  <si>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</si>
  <si>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</si>
  <si>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</si>
  <si>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</si>
  <si>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</si>
  <si>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</si>
  <si>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</si>
  <si>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</si>
  <si>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</si>
  <si>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</si>
  <si>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</si>
  <si>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</si>
  <si>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</si>
  <si>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</si>
  <si>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</si>
  <si>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</si>
  <si>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</si>
  <si>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</si>
  <si>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</si>
  <si>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</si>
  <si>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</si>
  <si>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</si>
  <si>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</si>
  <si>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</si>
  <si>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</si>
  <si>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</si>
  <si>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</si>
  <si>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</si>
  <si>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</si>
  <si>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</si>
  <si>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</si>
  <si>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</si>
  <si>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</si>
  <si>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</si>
  <si>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</si>
  <si>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</si>
  <si>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</si>
  <si>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</si>
  <si>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</si>
  <si>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</si>
  <si>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</si>
  <si>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</si>
  <si>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</si>
  <si>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</si>
  <si>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</si>
  <si>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</si>
  <si>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</si>
  <si>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</si>
  <si>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</si>
  <si>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</si>
  <si>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</si>
  <si>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</si>
  <si>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</si>
  <si>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</si>
  <si>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</si>
  <si>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</si>
  <si>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</si>
  <si>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</si>
  <si>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</si>
  <si>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</si>
  <si>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</si>
  <si>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</si>
  <si>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</si>
  <si>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</si>
  <si>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</si>
  <si>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</si>
  <si>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</si>
  <si>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</si>
  <si>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</si>
  <si>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</si>
  <si>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</si>
  <si>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</si>
  <si>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</si>
  <si>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</si>
  <si>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</si>
  <si>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</si>
  <si>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</si>
  <si>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</si>
  <si>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</si>
  <si>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</si>
  <si>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</si>
  <si>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</si>
  <si>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</si>
  <si>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</si>
  <si>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</si>
  <si>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</si>
  <si>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</si>
  <si>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</si>
  <si>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</si>
  <si>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</si>
  <si>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</si>
  <si>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</si>
  <si>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</si>
  <si>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</si>
  <si>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</si>
  <si>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</si>
  <si>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</si>
  <si>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</si>
  <si>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</si>
  <si>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</si>
  <si>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</si>
  <si>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</si>
  <si>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</si>
  <si>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</si>
  <si>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</si>
  <si>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</si>
  <si>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</si>
  <si>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</si>
  <si>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</si>
  <si>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</si>
  <si>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</si>
  <si>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</si>
  <si>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</si>
  <si>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</si>
  <si>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</si>
  <si>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</si>
  <si>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</si>
  <si>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</si>
  <si>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</si>
  <si>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</si>
  <si>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</si>
  <si>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</si>
  <si>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</si>
  <si>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</si>
  <si>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</si>
  <si>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</si>
  <si>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</si>
  <si>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</si>
  <si>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</si>
  <si>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</si>
  <si>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</si>
  <si>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</si>
  <si>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</si>
  <si>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</si>
  <si>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</si>
  <si>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</si>
  <si>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</si>
  <si>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</si>
  <si>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</si>
  <si>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</si>
  <si>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</si>
  <si>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</si>
  <si>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</si>
  <si>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</si>
  <si>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</si>
  <si>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</si>
  <si>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</si>
  <si>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</si>
  <si>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</si>
  <si>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</si>
  <si>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</si>
  <si>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</si>
  <si>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</si>
  <si>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</si>
  <si>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</si>
  <si>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</si>
  <si>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</si>
  <si>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</si>
  <si>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</si>
  <si>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</si>
  <si>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</si>
  <si>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</si>
  <si>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</si>
  <si>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</si>
  <si>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</si>
  <si>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</si>
  <si>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</si>
  <si>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</si>
  <si>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</si>
  <si>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</si>
  <si>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</si>
  <si>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</si>
  <si>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</si>
  <si>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</si>
  <si>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</si>
  <si>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</si>
  <si>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</si>
  <si>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</si>
  <si>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</si>
  <si>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</si>
  <si>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</si>
  <si>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</si>
  <si>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</si>
  <si>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</si>
  <si>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</si>
  <si>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</si>
  <si>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</si>
  <si>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</si>
  <si>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</si>
  <si>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</si>
  <si>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</si>
  <si>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</si>
  <si>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</si>
  <si>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</si>
  <si>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</si>
  <si>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</si>
  <si>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</si>
  <si>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</si>
  <si>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</si>
  <si>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</si>
  <si>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</si>
  <si>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</si>
  <si>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</si>
  <si>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</si>
  <si>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</si>
  <si>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</si>
  <si>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</si>
  <si>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</si>
  <si>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</si>
  <si>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</si>
  <si>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</si>
  <si>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</si>
  <si>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</si>
  <si>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</si>
  <si>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</si>
  <si>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</si>
  <si>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</si>
  <si>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</si>
  <si>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</si>
  <si>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</si>
  <si>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</si>
  <si>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</si>
  <si>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</si>
  <si>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</si>
  <si>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</si>
  <si>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</si>
  <si>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</si>
  <si>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</si>
  <si>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</si>
  <si>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</si>
  <si>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</si>
  <si>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</si>
  <si>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</si>
  <si>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</si>
  <si>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</si>
  <si>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</si>
  <si>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</si>
  <si>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</si>
  <si>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</si>
  <si>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</si>
  <si>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</si>
  <si>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</si>
  <si>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</si>
  <si>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</si>
  <si>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</si>
  <si>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</si>
  <si>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</si>
  <si>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</si>
  <si>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</si>
  <si>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</si>
  <si>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</si>
  <si>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</si>
  <si>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</si>
  <si>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</si>
  <si>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</si>
  <si>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</si>
  <si>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</si>
  <si>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</si>
  <si>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</si>
  <si>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</si>
  <si>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</si>
  <si>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</si>
  <si>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</si>
  <si>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</si>
  <si>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</si>
  <si>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</si>
  <si>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</si>
  <si>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</si>
  <si>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</si>
  <si>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</si>
  <si>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</si>
  <si>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</si>
  <si>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</si>
  <si>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</si>
  <si>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</si>
  <si>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</si>
  <si>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</si>
  <si>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</si>
  <si>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</si>
  <si>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</si>
  <si>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</si>
  <si>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</si>
  <si>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</si>
  <si>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</si>
  <si>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</si>
  <si>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</si>
  <si>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</si>
  <si>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</si>
  <si>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</si>
  <si>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</si>
  <si>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</si>
  <si>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</si>
  <si>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</si>
  <si>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</si>
  <si>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</si>
  <si>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</si>
  <si>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</si>
  <si>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</si>
  <si>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</si>
  <si>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</si>
  <si>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</si>
  <si>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</si>
  <si>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</si>
  <si>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</si>
  <si>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</si>
  <si>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</si>
  <si>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</si>
  <si>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</si>
  <si>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</si>
  <si>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</si>
  <si>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</si>
  <si>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</si>
  <si>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</si>
  <si>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</si>
  <si>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</si>
  <si>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</si>
  <si>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</si>
  <si>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</si>
  <si>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</si>
  <si>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</si>
  <si>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</si>
  <si>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</si>
  <si>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</si>
  <si>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</si>
  <si>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</si>
  <si>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</si>
  <si>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</si>
  <si>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</si>
  <si>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</si>
  <si>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</si>
  <si>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</si>
  <si>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</si>
  <si>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</si>
  <si>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</si>
  <si>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</si>
  <si>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</si>
  <si>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</si>
  <si>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</si>
  <si>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</si>
  <si>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</si>
  <si>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</si>
  <si>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</si>
  <si>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</si>
  <si>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</si>
  <si>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</si>
  <si>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</si>
  <si>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</si>
  <si>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</si>
  <si>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</si>
  <si>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</si>
  <si>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</si>
  <si>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</si>
  <si>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</si>
  <si>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</si>
  <si>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</si>
  <si>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</si>
  <si>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</si>
  <si>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</si>
  <si>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</si>
  <si>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</si>
  <si>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</si>
  <si>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</si>
  <si>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</si>
  <si>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</si>
  <si>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</si>
  <si>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</si>
  <si>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</si>
  <si>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</si>
  <si>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</si>
  <si>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</si>
  <si>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</si>
  <si>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</si>
  <si>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</si>
  <si>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</si>
  <si>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</si>
  <si>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</si>
  <si>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</si>
  <si>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</si>
  <si>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</si>
  <si>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</si>
  <si>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</si>
  <si>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</si>
  <si>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</si>
  <si>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</si>
  <si>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</si>
  <si>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</si>
  <si>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</si>
  <si>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</si>
  <si>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</si>
  <si>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</si>
  <si>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</si>
  <si>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</si>
  <si>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</si>
  <si>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</si>
  <si>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</si>
  <si>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</si>
  <si>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</si>
  <si>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</si>
  <si>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</si>
  <si>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</si>
  <si>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</si>
  <si>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</si>
  <si>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</si>
  <si>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</si>
  <si>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</si>
  <si>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</si>
  <si>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</si>
  <si>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</si>
  <si>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</si>
  <si>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</si>
  <si>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</si>
  <si>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</si>
  <si>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</si>
  <si>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</si>
  <si>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</si>
  <si>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</si>
  <si>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</si>
  <si>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</si>
  <si>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</si>
  <si>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</si>
  <si>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</si>
  <si>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</si>
  <si>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</si>
  <si>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</si>
  <si>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</si>
  <si>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</si>
  <si>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</si>
  <si>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</si>
  <si>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</si>
  <si>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</si>
  <si>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</si>
  <si>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</si>
  <si>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</si>
  <si>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</si>
  <si>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</si>
  <si>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</si>
  <si>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</si>
  <si>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</si>
  <si>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</si>
  <si>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</si>
  <si>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</si>
  <si>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</si>
  <si>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</si>
  <si>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</si>
  <si>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</si>
  <si>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</si>
  <si>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</si>
  <si>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</si>
  <si>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</si>
  <si>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</si>
  <si>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</si>
  <si>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</si>
  <si>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</si>
  <si>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</si>
  <si>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</si>
  <si>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</si>
  <si>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</si>
  <si>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</si>
  <si>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</si>
  <si>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</si>
  <si>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</si>
  <si>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</si>
  <si>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</si>
  <si>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</si>
  <si>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</si>
  <si>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</si>
  <si>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</si>
  <si>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</si>
  <si>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</si>
  <si>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</si>
  <si>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</si>
  <si>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</si>
  <si>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</si>
  <si>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</si>
  <si>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</si>
  <si>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</si>
  <si>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</si>
  <si>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</si>
  <si>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</si>
  <si>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</si>
  <si>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</si>
  <si>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</si>
  <si>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</si>
  <si>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</si>
  <si>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</si>
  <si>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</si>
  <si>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</si>
  <si>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</si>
  <si>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</si>
  <si>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</si>
  <si>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</si>
  <si>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</si>
  <si>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</si>
  <si>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</si>
  <si>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</si>
  <si>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</si>
  <si>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</si>
  <si>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</si>
  <si>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</si>
  <si>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</si>
  <si>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</si>
  <si>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</si>
  <si>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</si>
  <si>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</si>
  <si>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</si>
  <si>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</si>
  <si>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</si>
  <si>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</si>
  <si>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</si>
  <si>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</si>
  <si>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</si>
  <si>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</si>
  <si>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</si>
  <si>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</si>
  <si>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</si>
  <si>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</si>
  <si>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</si>
  <si>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</si>
  <si>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</si>
  <si>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</si>
  <si>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</si>
  <si>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</si>
  <si>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</si>
  <si>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</si>
  <si>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</si>
  <si>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</si>
  <si>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</si>
  <si>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</si>
  <si>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</si>
  <si>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</si>
  <si>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</si>
  <si>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</si>
  <si>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</si>
  <si>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</si>
  <si>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</si>
  <si>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</si>
  <si>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</si>
  <si>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</si>
  <si>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</si>
  <si>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</si>
  <si>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</si>
  <si>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</si>
  <si>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</si>
  <si>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</si>
  <si>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</si>
  <si>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</si>
  <si>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</si>
  <si>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</si>
  <si>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</si>
  <si>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</si>
  <si>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</si>
  <si>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</si>
  <si>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</si>
  <si>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</si>
  <si>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</si>
  <si>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</si>
  <si>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</si>
  <si>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</si>
  <si>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</si>
  <si>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</si>
  <si>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</si>
  <si>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</si>
  <si>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</si>
  <si>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</si>
  <si>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</si>
  <si>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</si>
  <si>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</si>
  <si>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</si>
  <si>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</si>
  <si>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</si>
  <si>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</si>
  <si>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</si>
  <si>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</si>
  <si>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</si>
  <si>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</si>
  <si>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</si>
  <si>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</si>
  <si>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</si>
  <si>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</si>
  <si>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</si>
  <si>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</si>
  <si>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</si>
  <si>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</si>
  <si>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</si>
  <si>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</si>
  <si>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</si>
  <si>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</si>
  <si>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</si>
  <si>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</si>
  <si>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</si>
  <si>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</si>
  <si>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</si>
  <si>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</si>
  <si>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</si>
  <si>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</si>
  <si>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</si>
  <si>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</si>
  <si>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</si>
  <si>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</si>
  <si>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</si>
  <si>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</si>
  <si>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</si>
  <si>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</si>
  <si>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</si>
  <si>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</si>
  <si>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</si>
  <si>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</si>
  <si>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</si>
  <si>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</si>
  <si>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</si>
  <si>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</si>
  <si>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</si>
  <si>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</si>
  <si>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</si>
  <si>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</si>
  <si>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</si>
  <si>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</si>
  <si>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</si>
  <si>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</si>
  <si>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</si>
  <si>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</si>
  <si>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</si>
  <si>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</si>
  <si>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</si>
  <si>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</si>
  <si>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</si>
  <si>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</si>
  <si>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</si>
  <si>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</si>
  <si>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</si>
  <si>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</si>
  <si>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</si>
  <si>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</si>
  <si>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</si>
  <si>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</si>
  <si>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</si>
  <si>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</si>
  <si>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</si>
  <si>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</si>
  <si>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</si>
  <si>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</si>
  <si>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</si>
  <si>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</si>
  <si>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</si>
  <si>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</si>
  <si>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</si>
  <si>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</si>
  <si>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</si>
  <si>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</si>
  <si>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</si>
  <si>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</si>
  <si>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</si>
  <si>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</si>
  <si>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</si>
  <si>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</si>
  <si>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</si>
  <si>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</si>
  <si>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</si>
  <si>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</si>
  <si>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</si>
  <si>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</si>
  <si>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</si>
  <si>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</si>
  <si>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</si>
  <si>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</si>
  <si>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</si>
  <si>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</si>
  <si>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</si>
  <si>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</si>
  <si>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</si>
  <si>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</si>
  <si>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</si>
  <si>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</si>
  <si>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</si>
  <si>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</si>
  <si>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</si>
  <si>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</si>
  <si>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</si>
  <si>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</si>
  <si>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</si>
  <si>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</si>
  <si>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</si>
  <si>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</si>
  <si>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</si>
  <si>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</si>
  <si>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</si>
  <si>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</si>
  <si>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</si>
  <si>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</si>
  <si>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</si>
  <si>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</si>
  <si>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</si>
  <si>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</si>
  <si>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</si>
  <si>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</si>
  <si>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</si>
  <si>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</si>
  <si>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</si>
  <si>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</si>
  <si>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</si>
  <si>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</si>
  <si>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</si>
  <si>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</si>
  <si>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</si>
  <si>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</si>
  <si>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</si>
  <si>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</si>
  <si>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</si>
  <si>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</si>
  <si>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</si>
  <si>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</si>
  <si>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</si>
  <si>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</si>
  <si>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</si>
  <si>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</si>
  <si>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</si>
  <si>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</si>
  <si>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</si>
  <si>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</si>
  <si>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</si>
  <si>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</si>
  <si>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</si>
  <si>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</si>
  <si>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</si>
  <si>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</si>
  <si>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</si>
  <si>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</si>
  <si>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</si>
  <si>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</si>
  <si>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</si>
  <si>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</si>
  <si>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</si>
  <si>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</si>
  <si>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</si>
  <si>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</si>
  <si>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</si>
  <si>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</si>
  <si>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</si>
  <si>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</si>
  <si>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</si>
  <si>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</si>
  <si>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</si>
  <si>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</si>
  <si>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</si>
  <si>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</si>
  <si>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</si>
  <si>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</si>
  <si>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</si>
  <si>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</si>
  <si>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</si>
  <si>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</si>
  <si>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</si>
  <si>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</si>
  <si>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</si>
  <si>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</si>
  <si>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</si>
  <si>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</si>
  <si>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</si>
  <si>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</si>
  <si>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</si>
  <si>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</si>
  <si>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</si>
  <si>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</si>
  <si>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</si>
  <si>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</si>
  <si>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</si>
  <si>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</si>
  <si>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</si>
  <si>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</si>
  <si>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</si>
  <si>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</si>
  <si>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</si>
  <si>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</si>
  <si>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</si>
  <si>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</si>
  <si>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</si>
  <si>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</si>
  <si>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</si>
  <si>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</si>
  <si>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</si>
  <si>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</si>
  <si>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</si>
  <si>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</si>
  <si>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</si>
  <si>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</si>
  <si>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</si>
  <si>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</si>
  <si>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</si>
  <si>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</si>
  <si>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</si>
  <si>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</si>
  <si>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</si>
  <si>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</si>
  <si>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</si>
  <si>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</si>
  <si>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</si>
  <si>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</si>
  <si>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</si>
  <si>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</si>
  <si>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</si>
  <si>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</si>
  <si>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</si>
  <si>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</si>
  <si>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</si>
  <si>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</si>
  <si>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</si>
  <si>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</si>
  <si>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</si>
  <si>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</si>
  <si>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</si>
  <si>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</si>
  <si>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</si>
  <si>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</si>
  <si>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</si>
  <si>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</si>
  <si>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</si>
  <si>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</si>
  <si>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</si>
  <si>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</si>
  <si>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</si>
  <si>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</si>
  <si>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</si>
  <si>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</si>
  <si>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</si>
  <si>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</si>
  <si>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</si>
  <si>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</si>
  <si>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</si>
  <si>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</si>
  <si>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</si>
  <si>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</si>
  <si>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</si>
  <si>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</si>
  <si>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</si>
  <si>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</si>
  <si>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</si>
  <si>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</si>
  <si>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</si>
  <si>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</si>
  <si>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</si>
  <si>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</si>
  <si>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</si>
  <si>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</si>
  <si>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</si>
  <si>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</si>
  <si>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</si>
  <si>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</si>
  <si>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</si>
  <si>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</si>
  <si>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</si>
  <si>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</si>
  <si>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</si>
  <si>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</si>
  <si>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</si>
  <si>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</si>
  <si>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</si>
  <si>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</si>
  <si>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</si>
  <si>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</si>
  <si>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</si>
  <si>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</si>
  <si>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</si>
  <si>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</si>
  <si>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</si>
  <si>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</si>
  <si>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</si>
  <si>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</si>
  <si>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</si>
  <si>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</si>
  <si>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</si>
  <si>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</si>
  <si>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</si>
  <si>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</si>
  <si>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</si>
  <si>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</si>
  <si>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</si>
  <si>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</si>
  <si>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</si>
  <si>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</si>
  <si>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</si>
  <si>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</si>
  <si>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</si>
  <si>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</si>
  <si>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</si>
  <si>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</si>
  <si>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</si>
  <si>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</si>
  <si>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</si>
  <si>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</si>
  <si>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</si>
  <si>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</si>
  <si>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</si>
  <si>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</si>
  <si>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</si>
  <si>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</si>
  <si>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</si>
  <si>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</si>
  <si>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</si>
  <si>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</si>
  <si>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</si>
  <si>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</si>
  <si>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</si>
  <si>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</si>
  <si>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</si>
  <si>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</si>
  <si>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</si>
  <si>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</si>
  <si>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</si>
  <si>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</si>
  <si>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</si>
  <si>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</si>
  <si>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</si>
  <si>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</si>
  <si>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</si>
  <si>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</si>
  <si>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</si>
  <si>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</si>
  <si>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</si>
  <si>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</si>
  <si>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</si>
  <si>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</si>
  <si>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</si>
  <si>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</si>
  <si>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</si>
  <si>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</si>
  <si>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</si>
  <si>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</si>
  <si>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</si>
  <si>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</si>
  <si>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</si>
  <si>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</si>
  <si>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</si>
  <si>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</si>
  <si>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</si>
  <si>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</si>
  <si>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</si>
  <si>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</si>
  <si>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</si>
  <si>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</si>
  <si>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</si>
  <si>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</si>
  <si>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</si>
  <si>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</si>
  <si>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</si>
  <si>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</si>
  <si>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</si>
  <si>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</si>
  <si>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</si>
  <si>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</si>
  <si>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</si>
  <si>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</si>
  <si>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</si>
  <si>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</si>
  <si>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</si>
  <si>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</si>
  <si>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</si>
  <si>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</si>
  <si>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</si>
  <si>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</si>
  <si>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</si>
  <si>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</si>
  <si>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</si>
  <si>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</si>
  <si>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</si>
  <si>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</si>
  <si>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</si>
  <si>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</si>
  <si>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</si>
  <si>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</si>
  <si>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</si>
  <si>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</si>
  <si>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</si>
  <si>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</si>
  <si>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</si>
  <si>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</si>
  <si>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</si>
  <si>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</si>
  <si>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</si>
  <si>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</si>
  <si>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</si>
  <si>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</si>
  <si>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</si>
  <si>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</si>
  <si>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</si>
  <si>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</si>
  <si>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</si>
  <si>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</si>
  <si>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</si>
  <si>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</si>
  <si>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</si>
  <si>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</si>
  <si>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</si>
  <si>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</si>
  <si>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</si>
  <si>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</si>
  <si>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</si>
  <si>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</si>
  <si>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</si>
  <si>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</si>
  <si>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</si>
  <si>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</si>
  <si>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</si>
  <si>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</si>
  <si>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</si>
  <si>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</si>
  <si>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</si>
  <si>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</si>
  <si>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</si>
  <si>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</si>
  <si>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</si>
  <si>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</si>
  <si>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</si>
  <si>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</si>
  <si>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</si>
  <si>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</si>
  <si>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</si>
  <si>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</si>
  <si>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</si>
  <si>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</si>
  <si>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</si>
  <si>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</si>
  <si>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</si>
  <si>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</si>
  <si>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</si>
  <si>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</si>
  <si>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</si>
  <si>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</si>
  <si>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</si>
  <si>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</si>
  <si>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</si>
  <si>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</si>
  <si>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</si>
  <si>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</si>
  <si>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</si>
  <si>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</si>
  <si>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</si>
  <si>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</si>
  <si>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</si>
  <si>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</si>
  <si>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</si>
  <si>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</si>
  <si>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</si>
  <si>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</si>
  <si>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</si>
  <si>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</si>
  <si>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</si>
  <si>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</si>
  <si>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</si>
  <si>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</si>
  <si>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</si>
  <si>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</si>
  <si>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</si>
  <si>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</si>
  <si>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</si>
  <si>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</si>
  <si>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</si>
  <si>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</si>
  <si>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</si>
  <si>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</si>
  <si>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</si>
  <si>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</si>
  <si>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</si>
  <si>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</si>
  <si>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</si>
  <si>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</si>
  <si>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</si>
  <si>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</si>
  <si>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</si>
  <si>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</si>
  <si>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</si>
  <si>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</si>
  <si>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</si>
  <si>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</si>
  <si>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</si>
  <si>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</si>
  <si>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</si>
  <si>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</si>
  <si>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</si>
  <si>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</si>
  <si>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</si>
  <si>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</si>
  <si>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</si>
  <si>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</si>
  <si>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</si>
  <si>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</si>
  <si>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</si>
  <si>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</si>
  <si>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</si>
  <si>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</si>
  <si>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</si>
  <si>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</si>
  <si>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</si>
  <si>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</si>
  <si>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</si>
  <si>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</si>
  <si>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</si>
  <si>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</si>
  <si>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</si>
  <si>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</si>
  <si>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</si>
  <si>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</si>
  <si>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</si>
  <si>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</si>
  <si>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</si>
  <si>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</si>
  <si>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</si>
  <si>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</si>
  <si>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</si>
  <si>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</si>
  <si>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</si>
  <si>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</si>
  <si>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</si>
  <si>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</si>
  <si>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</si>
  <si>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</si>
  <si>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</si>
  <si>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</si>
  <si>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</si>
  <si>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</si>
  <si>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</si>
  <si>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</si>
  <si>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</si>
  <si>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</si>
  <si>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</si>
  <si>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</si>
  <si>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</si>
  <si>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</si>
  <si>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</si>
  <si>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</si>
  <si>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</si>
  <si>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</si>
  <si>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</si>
  <si>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</si>
  <si>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</si>
  <si>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</si>
  <si>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</si>
  <si>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</si>
  <si>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</si>
  <si>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</si>
  <si>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</si>
  <si>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</si>
  <si>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</si>
  <si>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</si>
  <si>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</si>
  <si>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</si>
  <si>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</si>
  <si>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</si>
  <si>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</si>
  <si>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</si>
  <si>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</si>
  <si>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</si>
  <si>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</si>
  <si>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</si>
  <si>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</si>
  <si>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</si>
  <si>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</si>
  <si>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</si>
  <si>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</si>
  <si>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</si>
  <si>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</si>
  <si>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</si>
  <si>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</si>
  <si>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</si>
  <si>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</si>
  <si>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</si>
  <si>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</si>
  <si>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</si>
  <si>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</si>
  <si>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</si>
  <si>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</si>
  <si>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</si>
  <si>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</si>
  <si>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</si>
  <si>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</si>
  <si>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</si>
  <si>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</si>
  <si>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</si>
  <si>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</si>
  <si>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</si>
  <si>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</si>
  <si>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</si>
  <si>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</si>
  <si>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</si>
  <si>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</si>
  <si>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</si>
  <si>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</si>
  <si>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</si>
  <si>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</si>
  <si>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</si>
  <si>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</si>
  <si>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</si>
  <si>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</si>
  <si>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</si>
  <si>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</si>
  <si>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</si>
  <si>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</si>
  <si>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</si>
  <si>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</si>
  <si>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</si>
  <si>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</si>
  <si>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</si>
  <si>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</si>
  <si>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</si>
  <si>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</si>
  <si>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</si>
  <si>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</si>
  <si>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</si>
  <si>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</si>
  <si>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</si>
  <si>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</si>
  <si>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</si>
  <si>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</si>
  <si>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</si>
  <si>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</si>
  <si>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</si>
  <si>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</si>
  <si>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</si>
  <si>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</si>
  <si>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</si>
  <si>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</si>
  <si>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</si>
  <si>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</si>
  <si>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</si>
  <si>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</si>
  <si>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</si>
  <si>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</si>
  <si>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</si>
  <si>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</si>
  <si>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</si>
  <si>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</si>
  <si>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</si>
  <si>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</si>
  <si>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</si>
  <si>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</si>
  <si>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</si>
  <si>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</si>
  <si>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</si>
  <si>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</si>
  <si>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</si>
  <si>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</si>
  <si>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</si>
  <si>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</si>
  <si>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</si>
  <si>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</si>
  <si>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</si>
  <si>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</si>
  <si>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</si>
  <si>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</si>
  <si>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</si>
  <si>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</si>
  <si>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</si>
  <si>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</si>
  <si>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</si>
  <si>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</si>
  <si>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</si>
  <si>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</si>
  <si>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</si>
  <si>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</si>
  <si>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</si>
  <si>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</si>
  <si>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</si>
  <si>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</si>
  <si>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</si>
  <si>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</si>
  <si>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</si>
  <si>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</si>
  <si>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</si>
  <si>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</si>
  <si>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</si>
  <si>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</si>
  <si>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</si>
  <si>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</si>
  <si>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</si>
  <si>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</si>
  <si>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</si>
  <si>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</si>
  <si>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</si>
  <si>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</si>
  <si>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</si>
  <si>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</si>
  <si>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</si>
  <si>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</si>
  <si>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</si>
  <si>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</si>
  <si>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</si>
  <si>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</si>
  <si>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</si>
  <si>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</si>
  <si>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</si>
  <si>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</si>
  <si>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</si>
  <si>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</si>
  <si>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</si>
  <si>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</si>
  <si>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</si>
  <si>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</si>
  <si>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</si>
  <si>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</si>
  <si>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</si>
  <si>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</si>
  <si>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</si>
  <si>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</si>
  <si>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</si>
  <si>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</si>
  <si>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</si>
  <si>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</si>
  <si>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</si>
  <si>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</si>
  <si>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</si>
  <si>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</si>
  <si>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</si>
  <si>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</si>
  <si>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</si>
  <si>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</si>
  <si>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</si>
  <si>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</si>
  <si>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</si>
  <si>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</si>
  <si>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</si>
  <si>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</si>
  <si>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</si>
  <si>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</si>
  <si>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</si>
  <si>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</si>
  <si>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</si>
  <si>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</si>
  <si>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</si>
  <si>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</si>
  <si>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</si>
  <si>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</si>
  <si>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</si>
  <si>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</si>
  <si>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</si>
  <si>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</si>
  <si>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</si>
  <si>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</si>
  <si>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</si>
  <si>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</si>
  <si>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</si>
  <si>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</si>
  <si>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</si>
  <si>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</si>
  <si>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</si>
  <si>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</si>
  <si>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</si>
  <si>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</si>
  <si>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</si>
  <si>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</si>
  <si>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</si>
  <si>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</si>
  <si>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</si>
  <si>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</si>
  <si>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</si>
  <si>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</si>
  <si>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</si>
  <si>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</si>
  <si>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</si>
  <si>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</si>
  <si>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</si>
  <si>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</si>
  <si>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</si>
  <si>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</si>
  <si>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</si>
  <si>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</si>
  <si>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</si>
  <si>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</si>
  <si>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</si>
  <si>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</si>
  <si>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</si>
  <si>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</si>
  <si>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</si>
  <si>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</si>
  <si>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</si>
  <si>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</si>
  <si>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</si>
  <si>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</si>
  <si>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</si>
  <si>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</si>
  <si>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</si>
  <si>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</si>
  <si>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</si>
  <si>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</si>
  <si>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</si>
  <si>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</si>
  <si>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</si>
  <si>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</si>
  <si>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</si>
  <si>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</si>
  <si>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</si>
  <si>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</si>
  <si>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</si>
  <si>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</si>
  <si>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</si>
  <si>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</si>
  <si>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</si>
  <si>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</si>
  <si>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</si>
  <si>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</si>
  <si>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</si>
  <si>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</si>
  <si>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</si>
  <si>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</si>
  <si>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</si>
  <si>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</si>
  <si>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</si>
  <si>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</si>
  <si>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</si>
  <si>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</si>
  <si>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</si>
  <si>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</si>
  <si>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</si>
  <si>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</si>
  <si>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</si>
  <si>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</si>
  <si>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</si>
  <si>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</si>
  <si>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</si>
  <si>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</si>
  <si>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</si>
  <si>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</si>
  <si>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</si>
  <si>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</si>
  <si>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</si>
  <si>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</si>
  <si>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</si>
  <si>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</si>
  <si>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</si>
  <si>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</si>
  <si>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</si>
  <si>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</si>
  <si>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</si>
  <si>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</si>
  <si>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</si>
  <si>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</si>
  <si>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</si>
  <si>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</si>
  <si>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</si>
  <si>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</si>
  <si>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</si>
  <si>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</si>
  <si>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</si>
  <si>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</si>
  <si>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</si>
  <si>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</si>
  <si>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</si>
  <si>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</si>
  <si>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</si>
  <si>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</si>
  <si>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</si>
  <si>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</si>
  <si>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</si>
  <si>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</si>
  <si>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</si>
  <si>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</si>
  <si>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</si>
  <si>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</si>
  <si>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</si>
  <si>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</si>
  <si>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</si>
  <si>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</si>
  <si>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</si>
  <si>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</si>
  <si>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</si>
  <si>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</si>
  <si>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</si>
  <si>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</si>
  <si>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</si>
  <si>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</si>
  <si>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</si>
  <si>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</si>
  <si>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</si>
  <si>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</si>
  <si>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</si>
  <si>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</si>
  <si>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</si>
  <si>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</si>
  <si>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</si>
  <si>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</si>
  <si>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</si>
  <si>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</si>
  <si>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</si>
  <si>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</si>
  <si>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</si>
  <si>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</si>
  <si>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</si>
  <si>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</si>
  <si>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</si>
  <si>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</si>
  <si>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</si>
  <si>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</si>
  <si>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</si>
  <si>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</si>
  <si>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</si>
  <si>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</si>
  <si>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</si>
  <si>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</si>
  <si>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</si>
  <si>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</si>
  <si>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</si>
  <si>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</si>
  <si>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</si>
  <si>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</si>
  <si>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</si>
  <si>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</si>
  <si>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</si>
  <si>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</si>
  <si>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</si>
  <si>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</si>
  <si>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</si>
  <si>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</si>
  <si>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</si>
  <si>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</si>
  <si>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</si>
  <si>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</si>
  <si>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</si>
  <si>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</si>
  <si>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</si>
  <si>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</si>
  <si>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</si>
  <si>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</si>
  <si>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</si>
  <si>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</si>
  <si>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</si>
  <si>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</si>
  <si>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</si>
  <si>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</si>
  <si>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</si>
  <si>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</si>
  <si>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</si>
  <si>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</si>
  <si>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</si>
  <si>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</si>
  <si>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</si>
  <si>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</si>
  <si>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</si>
  <si>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</si>
  <si>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</si>
  <si>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</si>
  <si>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</si>
  <si>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</si>
  <si>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</si>
  <si>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</si>
  <si>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</si>
  <si>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</si>
  <si>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</si>
  <si>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</si>
  <si>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</si>
  <si>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</si>
  <si>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</si>
  <si>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</si>
  <si>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</si>
  <si>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</si>
  <si>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</si>
  <si>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</si>
  <si>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</si>
  <si>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</si>
  <si>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</si>
  <si>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</si>
  <si>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</si>
  <si>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</si>
  <si>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</si>
  <si>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</si>
  <si>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</si>
  <si>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</si>
  <si>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</si>
  <si>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</si>
  <si>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</si>
  <si>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</si>
  <si>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</si>
  <si>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</si>
  <si>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</si>
  <si>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</si>
  <si>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</si>
  <si>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</si>
  <si>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</si>
  <si>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</si>
  <si>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</si>
  <si>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</si>
  <si>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</si>
  <si>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</si>
  <si>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</si>
  <si>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</si>
  <si>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</si>
  <si>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</si>
  <si>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</si>
  <si>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</si>
  <si>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</si>
  <si>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</si>
  <si>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</si>
  <si>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</si>
  <si>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</si>
  <si>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</si>
  <si>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</si>
  <si>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</si>
  <si>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</si>
  <si>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</si>
  <si>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</si>
  <si>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</si>
  <si>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</si>
  <si>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</si>
  <si>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</si>
  <si>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</si>
  <si>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</si>
  <si>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</si>
  <si>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</si>
  <si>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</si>
  <si>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</si>
  <si>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</si>
  <si>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</si>
  <si>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</si>
  <si>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</si>
  <si>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</si>
  <si>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</si>
  <si>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</si>
  <si>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</si>
  <si>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</si>
  <si>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</si>
  <si>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</si>
  <si>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</si>
  <si>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</si>
  <si>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</si>
  <si>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</si>
  <si>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</si>
  <si>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</si>
  <si>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</si>
  <si>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</si>
  <si>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</si>
  <si>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</si>
  <si>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</si>
  <si>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</si>
  <si>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</si>
  <si>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</si>
  <si>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</si>
  <si>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</si>
  <si>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</si>
  <si>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</si>
  <si>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</si>
  <si>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</si>
  <si>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</si>
  <si>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</si>
  <si>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</si>
  <si>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</si>
  <si>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</si>
  <si>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</si>
  <si>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</si>
  <si>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</si>
  <si>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</si>
  <si>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</si>
  <si>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</si>
  <si>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</si>
  <si>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</si>
  <si>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</si>
  <si>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</si>
  <si>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</si>
  <si>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</si>
  <si>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</si>
  <si>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</si>
  <si>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</si>
  <si>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</si>
  <si>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</si>
  <si>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</si>
  <si>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</si>
  <si>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</si>
  <si>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</si>
  <si>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</si>
  <si>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</si>
  <si>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</si>
  <si>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</si>
  <si>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</si>
  <si>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</si>
  <si>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</si>
  <si>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</si>
  <si>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</si>
  <si>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</si>
  <si>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</si>
  <si>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</si>
  <si>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</si>
  <si>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</si>
  <si>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</si>
  <si>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</si>
  <si>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</si>
  <si>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</si>
  <si>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</si>
  <si>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</si>
  <si>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</si>
  <si>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</si>
  <si>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</si>
  <si>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</si>
  <si>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</si>
  <si>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</si>
  <si>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</si>
  <si>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</si>
  <si>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</si>
  <si>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</si>
  <si>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</si>
  <si>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</si>
  <si>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</si>
  <si>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</si>
  <si>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</si>
  <si>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</si>
  <si>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</si>
  <si>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</si>
  <si>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</si>
  <si>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</si>
  <si>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</si>
  <si>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</si>
  <si>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</si>
  <si>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</si>
  <si>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</si>
  <si>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</si>
  <si>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</si>
  <si>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</si>
  <si>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</si>
  <si>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</si>
  <si>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</si>
  <si>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</si>
  <si>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</si>
  <si>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</si>
  <si>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</si>
  <si>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</si>
  <si>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</si>
  <si>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</si>
  <si>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</si>
  <si>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</si>
  <si>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</si>
  <si>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</si>
  <si>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</si>
  <si>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</si>
  <si>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</si>
  <si>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</si>
  <si>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</si>
  <si>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</si>
  <si>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</si>
  <si>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</si>
  <si>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</si>
  <si>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</si>
  <si>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</si>
  <si>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</si>
  <si>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</si>
  <si>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</si>
  <si>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</si>
  <si>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</si>
  <si>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</si>
  <si>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</si>
  <si>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</si>
  <si>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</si>
  <si>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</si>
  <si>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</si>
  <si>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</si>
  <si>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</si>
  <si>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</si>
  <si>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</si>
  <si>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</si>
  <si>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</si>
  <si>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</si>
  <si>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</si>
  <si>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</si>
  <si>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</si>
  <si>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</si>
  <si>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</si>
  <si>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</si>
  <si>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</si>
  <si>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</si>
  <si>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</si>
  <si>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</si>
  <si>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</si>
  <si>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</si>
  <si>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</si>
  <si>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</si>
  <si>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</si>
  <si>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</si>
  <si>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</si>
  <si>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</si>
  <si>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</si>
  <si>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</si>
  <si>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</si>
  <si>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</si>
  <si>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</si>
  <si>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</si>
  <si>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</si>
  <si>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</si>
  <si>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</si>
  <si>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</si>
  <si>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</si>
  <si>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</si>
  <si>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</si>
  <si>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</si>
  <si>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</si>
  <si>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</si>
  <si>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</si>
  <si>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</si>
  <si>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</si>
  <si>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</si>
  <si>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</si>
  <si>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</si>
  <si>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</si>
  <si>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</si>
  <si>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</si>
  <si>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</si>
  <si>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</si>
  <si>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</si>
  <si>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</si>
  <si>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</si>
  <si>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</si>
  <si>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</si>
  <si>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</si>
  <si>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</si>
  <si>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</si>
  <si>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</si>
  <si>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</si>
  <si>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</si>
  <si>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</si>
  <si>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</si>
  <si>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</si>
  <si>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</si>
  <si>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</si>
  <si>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</si>
  <si>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</si>
  <si>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</si>
  <si>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</si>
  <si>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</si>
  <si>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</si>
  <si>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</si>
  <si>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</si>
  <si>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</si>
  <si>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</si>
  <si>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</si>
  <si>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</si>
  <si>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</si>
  <si>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</si>
  <si>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</si>
  <si>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</si>
  <si>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</si>
  <si>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</si>
  <si>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</si>
  <si>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</si>
  <si>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</si>
  <si>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</si>
  <si>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</si>
  <si>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</si>
  <si>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</si>
  <si>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</si>
  <si>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</si>
  <si>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</si>
  <si>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</si>
  <si>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</si>
  <si>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</si>
  <si>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</si>
  <si>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</si>
  <si>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</si>
  <si>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</si>
  <si>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</si>
  <si>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</si>
  <si>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</si>
  <si>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</si>
  <si>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</si>
  <si>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</si>
  <si>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</si>
  <si>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</si>
  <si>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</si>
  <si>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</si>
  <si>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</si>
  <si>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</si>
  <si>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</si>
  <si>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</si>
  <si>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</si>
  <si>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</si>
  <si>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</si>
  <si>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</si>
  <si>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</si>
  <si>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</si>
  <si>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</si>
  <si>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</si>
  <si>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</si>
  <si>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</si>
  <si>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</si>
  <si>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</si>
  <si>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</si>
  <si>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</si>
  <si>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</si>
  <si>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</si>
  <si>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</si>
  <si>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</si>
  <si>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</si>
  <si>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</si>
  <si>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</si>
  <si>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</si>
  <si>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</si>
  <si>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</si>
  <si>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</si>
  <si>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</si>
  <si>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</si>
  <si>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</si>
  <si>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</si>
  <si>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</si>
  <si>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</si>
  <si>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</si>
  <si>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</si>
  <si>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</si>
  <si>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</si>
  <si>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</si>
  <si>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</si>
  <si>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</si>
  <si>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</si>
  <si>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</si>
  <si>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</si>
  <si>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</si>
  <si>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</si>
  <si>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</si>
  <si>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</si>
  <si>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</si>
  <si>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</si>
  <si>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</si>
  <si>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</si>
  <si>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</si>
  <si>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</si>
  <si>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</si>
  <si>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</si>
  <si>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</si>
  <si>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</si>
  <si>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</si>
  <si>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</si>
  <si>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</si>
  <si>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</si>
  <si>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</si>
  <si>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</si>
  <si>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</si>
  <si>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</si>
  <si>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</si>
  <si>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</si>
  <si>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</si>
  <si>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</si>
  <si>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</si>
  <si>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</si>
  <si>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</si>
  <si>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</si>
  <si>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</si>
  <si>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</si>
  <si>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</si>
  <si>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</si>
  <si>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</si>
  <si>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</si>
  <si>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</si>
  <si>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</si>
  <si>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</si>
  <si>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</si>
  <si>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</si>
  <si>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</si>
  <si>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</si>
  <si>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</si>
  <si>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</si>
  <si>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</si>
  <si>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</si>
  <si>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</si>
  <si>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</si>
  <si>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</si>
  <si>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</si>
  <si>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</si>
  <si>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</si>
  <si>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</si>
  <si>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</si>
  <si>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</si>
  <si>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</si>
  <si>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</si>
  <si>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</si>
  <si>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</si>
  <si>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</si>
  <si>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</si>
  <si>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</si>
  <si>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</si>
  <si>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</si>
  <si>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</si>
  <si>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</si>
  <si>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</si>
  <si>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</si>
  <si>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</si>
  <si>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</si>
  <si>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</si>
  <si>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</si>
  <si>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</si>
  <si>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</si>
  <si>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</si>
  <si>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</si>
  <si>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</si>
  <si>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</si>
  <si>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</si>
  <si>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</si>
  <si>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</si>
  <si>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</si>
  <si>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</si>
  <si>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</si>
  <si>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</si>
  <si>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</si>
  <si>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</si>
  <si>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</si>
  <si>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</si>
  <si>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</si>
  <si>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</si>
  <si>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</si>
  <si>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</si>
  <si>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</si>
  <si>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</si>
  <si>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</si>
  <si>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</si>
  <si>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</si>
  <si>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</si>
  <si>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</si>
  <si>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</si>
  <si>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</si>
  <si>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</si>
  <si>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</si>
  <si>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</si>
  <si>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</si>
  <si>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</si>
  <si>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</si>
  <si>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</si>
  <si>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</si>
  <si>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</si>
  <si>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</si>
  <si>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</si>
  <si>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</si>
  <si>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</si>
  <si>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</si>
  <si>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</si>
  <si>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</si>
  <si>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</si>
  <si>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</si>
  <si>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</si>
  <si>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</si>
  <si>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</si>
  <si>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</si>
  <si>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</si>
  <si>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</si>
  <si>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</si>
  <si>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</si>
  <si>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</si>
  <si>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</si>
  <si>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</si>
  <si>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</si>
  <si>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</si>
  <si>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</si>
  <si>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</si>
  <si>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</si>
  <si>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</si>
  <si>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</si>
  <si>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</si>
  <si>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</si>
  <si>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</si>
  <si>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</si>
  <si>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</si>
  <si>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</si>
  <si>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</si>
  <si>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</si>
  <si>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</si>
  <si>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</si>
  <si>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</si>
  <si>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</si>
  <si>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</si>
  <si>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</si>
  <si>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</si>
  <si>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</si>
  <si>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</si>
  <si>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</si>
  <si>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</si>
  <si>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</si>
  <si>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</si>
  <si>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</si>
  <si>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</si>
  <si>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</si>
  <si>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</si>
  <si>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</si>
  <si>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</si>
  <si>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</si>
  <si>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</si>
  <si>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</si>
  <si>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</si>
  <si>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</si>
  <si>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</si>
  <si>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</si>
  <si>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</si>
  <si>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</si>
  <si>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</si>
  <si>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</si>
  <si>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</si>
  <si>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</si>
  <si>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</si>
  <si>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</si>
  <si>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</si>
  <si>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</si>
  <si>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</si>
  <si>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</si>
  <si>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</si>
  <si>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</si>
  <si>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</si>
  <si>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</si>
  <si>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</si>
  <si>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</si>
  <si>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</si>
  <si>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</si>
  <si>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</si>
  <si>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</si>
  <si>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</si>
  <si>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</si>
  <si>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</si>
  <si>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</si>
  <si>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</si>
  <si>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</si>
  <si>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</si>
  <si>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</si>
  <si>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</si>
  <si>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</si>
  <si>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</si>
  <si>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</si>
  <si>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</si>
  <si>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</si>
  <si>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</si>
  <si>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</si>
  <si>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</si>
  <si>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</si>
  <si>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</si>
  <si>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</si>
  <si>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</si>
  <si>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</si>
  <si>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</si>
  <si>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</si>
  <si>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</si>
  <si>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</si>
  <si>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</si>
  <si>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</si>
  <si>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</si>
  <si>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</si>
  <si>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</si>
  <si>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</si>
  <si>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</si>
  <si>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</si>
  <si>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</si>
  <si>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</si>
  <si>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</si>
  <si>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</si>
  <si>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</si>
  <si>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</si>
  <si>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</si>
  <si>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</si>
  <si>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</si>
  <si>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</si>
  <si>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</si>
  <si>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</si>
  <si>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</si>
  <si>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</si>
  <si>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</si>
  <si>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</si>
  <si>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</si>
  <si>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</si>
  <si>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</si>
  <si>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</si>
  <si>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</si>
  <si>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</si>
  <si>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</si>
  <si>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</si>
  <si>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</si>
  <si>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</si>
  <si>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</si>
  <si>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</si>
  <si>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</si>
  <si>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</si>
  <si>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</si>
  <si>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</si>
  <si>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</si>
  <si>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</si>
  <si>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</si>
  <si>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</si>
  <si>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</si>
  <si>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</si>
  <si>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</si>
  <si>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</si>
  <si>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</si>
  <si>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</si>
  <si>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</si>
  <si>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</si>
  <si>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</si>
  <si>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</si>
  <si>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</si>
  <si>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</si>
  <si>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</si>
  <si>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</si>
  <si>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</si>
  <si>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</si>
  <si>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</si>
  <si>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</si>
  <si>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</si>
  <si>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</si>
  <si>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</si>
  <si>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</si>
  <si>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</si>
  <si>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</si>
  <si>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</si>
  <si>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</si>
  <si>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</si>
  <si>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</si>
  <si>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</si>
  <si>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</si>
  <si>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</si>
  <si>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</si>
  <si>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</si>
  <si>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</si>
  <si>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</si>
  <si>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</si>
  <si>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</si>
  <si>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</si>
  <si>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</si>
  <si>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</si>
  <si>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</si>
  <si>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</si>
  <si>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</si>
  <si>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</si>
  <si>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</si>
  <si>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</si>
  <si>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</si>
  <si>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</si>
  <si>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</si>
  <si>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</si>
  <si>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</si>
  <si>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</si>
  <si>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</si>
  <si>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</si>
  <si>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</si>
  <si>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</si>
  <si>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</si>
  <si>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</si>
  <si>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</si>
  <si>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</si>
  <si>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</si>
  <si>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</si>
  <si>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</si>
  <si>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</si>
  <si>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</si>
  <si>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</si>
  <si>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</si>
  <si>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</si>
  <si>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</si>
  <si>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</si>
  <si>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</si>
  <si>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</si>
  <si>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</si>
  <si>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</si>
  <si>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</si>
  <si>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</si>
  <si>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</si>
  <si>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</si>
  <si>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</si>
  <si>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</si>
  <si>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</si>
  <si>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</si>
  <si>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</si>
  <si>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</si>
  <si>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</si>
  <si>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</si>
  <si>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</si>
  <si>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</si>
  <si>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</si>
  <si>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</si>
  <si>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</si>
  <si>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</si>
  <si>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</si>
  <si>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</si>
  <si>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</si>
  <si>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</si>
  <si>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</si>
  <si>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</si>
  <si>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</si>
  <si>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</si>
  <si>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</si>
  <si>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</si>
  <si>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</si>
  <si>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</si>
  <si>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</si>
  <si>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</si>
  <si>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</si>
  <si>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</si>
  <si>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</si>
  <si>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</si>
  <si>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</si>
  <si>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</si>
  <si>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</si>
  <si>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</si>
  <si>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</si>
  <si>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</si>
  <si>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</si>
  <si>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</si>
  <si>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</si>
  <si>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</si>
  <si>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</si>
  <si>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</si>
  <si>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</si>
  <si>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</si>
  <si>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</si>
  <si>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</si>
  <si>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</si>
  <si>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</si>
  <si>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</si>
  <si>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</si>
  <si>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</si>
  <si>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</si>
  <si>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</si>
  <si>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</si>
  <si>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</si>
  <si>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</si>
  <si>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</si>
  <si>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</si>
  <si>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</si>
  <si>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</si>
  <si>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</si>
  <si>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</si>
  <si>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</si>
  <si>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</si>
  <si>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</si>
  <si>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</si>
  <si>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</si>
  <si>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</si>
  <si>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</si>
  <si>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</si>
  <si>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</si>
  <si>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</si>
  <si>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</si>
  <si>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</si>
  <si>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</si>
  <si>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</si>
  <si>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</si>
  <si>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</si>
  <si>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</si>
  <si>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</si>
  <si>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</si>
  <si>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</si>
  <si>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</si>
  <si>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</si>
  <si>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</si>
  <si>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</si>
  <si>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</si>
  <si>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</si>
  <si>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</si>
  <si>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</si>
  <si>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</si>
  <si>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</si>
  <si>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</si>
  <si>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</si>
  <si>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</si>
  <si>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</si>
  <si>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</si>
  <si>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</si>
  <si>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</si>
  <si>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</si>
  <si>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</si>
  <si>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</si>
  <si>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</si>
  <si>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</si>
  <si>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</si>
  <si>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</si>
  <si>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</si>
  <si>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</si>
  <si>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</si>
  <si>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</si>
  <si>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</si>
  <si>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</si>
  <si>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</si>
  <si>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</si>
  <si>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</si>
  <si>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</si>
  <si>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</si>
  <si>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</si>
  <si>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</si>
  <si>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</si>
  <si>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</si>
  <si>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</si>
  <si>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</si>
  <si>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</si>
  <si>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</si>
  <si>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</si>
  <si>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</si>
  <si>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</si>
  <si>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</si>
  <si>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</si>
  <si>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</si>
  <si>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</si>
  <si>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</si>
  <si>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</si>
  <si>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</si>
  <si>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</si>
  <si>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</si>
  <si>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</si>
  <si>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</si>
  <si>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</si>
  <si>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</si>
  <si>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</si>
  <si>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</si>
  <si>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</si>
  <si>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</si>
  <si>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</si>
  <si>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</si>
  <si>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</si>
  <si>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</si>
  <si>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</si>
  <si>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</si>
  <si>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</si>
  <si>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</si>
  <si>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</si>
  <si>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</si>
  <si>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</si>
  <si>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</si>
  <si>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</si>
  <si>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</si>
  <si>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</si>
  <si>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</si>
  <si>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</si>
  <si>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</si>
  <si>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</si>
  <si>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</si>
  <si>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</si>
  <si>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</si>
  <si>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</si>
  <si>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</si>
  <si>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</si>
  <si>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</si>
  <si>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</si>
  <si>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</si>
  <si>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</si>
  <si>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</si>
  <si>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</si>
  <si>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</si>
  <si>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</si>
  <si>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</si>
  <si>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</si>
  <si>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</si>
  <si>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</si>
  <si>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</si>
  <si>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</si>
  <si>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</si>
  <si>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</si>
  <si>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</si>
  <si>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</si>
  <si>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</si>
  <si>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</si>
  <si>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</si>
  <si>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</si>
  <si>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</si>
  <si>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</si>
  <si>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</si>
  <si>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</si>
  <si>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</si>
  <si>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</si>
  <si>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</si>
  <si>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</si>
  <si>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</si>
  <si>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</si>
  <si>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</si>
  <si>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</si>
  <si>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</si>
  <si>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</si>
  <si>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</si>
  <si>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</si>
  <si>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</si>
  <si>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</si>
  <si>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</si>
  <si>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</si>
  <si>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</si>
  <si>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</si>
  <si>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</si>
  <si>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</si>
  <si>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</si>
  <si>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</si>
  <si>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</si>
  <si>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</si>
  <si>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</si>
  <si>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</si>
  <si>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</si>
  <si>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</si>
  <si>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</si>
  <si>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</si>
  <si>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</si>
  <si>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</si>
  <si>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</si>
  <si>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</si>
  <si>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</si>
  <si>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</si>
  <si>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</si>
  <si>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</si>
  <si>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</si>
  <si>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</si>
  <si>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</si>
  <si>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</si>
  <si>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</si>
  <si>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</si>
  <si>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</si>
  <si>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</si>
  <si>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</si>
  <si>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</si>
  <si>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</si>
  <si>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</si>
  <si>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</si>
  <si>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</si>
  <si>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</si>
  <si>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</si>
  <si>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</si>
  <si>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</si>
  <si>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</si>
  <si>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</si>
  <si>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</si>
  <si>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</si>
  <si>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</si>
  <si>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</si>
  <si>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</si>
  <si>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</si>
  <si>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</si>
  <si>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</si>
  <si>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</si>
  <si>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</si>
  <si>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</si>
  <si>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</si>
  <si>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</si>
  <si>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</si>
  <si>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</si>
  <si>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</si>
  <si>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</si>
  <si>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</si>
  <si>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</si>
  <si>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</si>
  <si>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</si>
  <si>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</si>
  <si>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</si>
  <si>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</si>
  <si>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</si>
  <si>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</si>
  <si>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</si>
  <si>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</si>
  <si>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</si>
  <si>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</si>
  <si>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</si>
  <si>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</si>
  <si>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</si>
  <si>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</si>
  <si>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</si>
  <si>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</si>
  <si>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</si>
  <si>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</si>
  <si>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</si>
  <si>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</si>
  <si>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</si>
  <si>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</si>
  <si>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</si>
  <si>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</si>
  <si>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</si>
  <si>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</si>
  <si>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</si>
  <si>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</si>
  <si>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</si>
  <si>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</si>
  <si>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</si>
  <si>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</si>
  <si>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</si>
  <si>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</si>
  <si>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</si>
  <si>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</si>
  <si>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</si>
  <si>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</si>
  <si>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</si>
  <si>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</si>
  <si>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</si>
  <si>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</si>
  <si>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</si>
  <si>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</si>
  <si>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</si>
  <si>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</si>
  <si>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</si>
  <si>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</si>
  <si>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</si>
  <si>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</si>
  <si>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</si>
  <si>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</si>
  <si>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</si>
  <si>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</si>
  <si>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</si>
  <si>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</si>
  <si>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</si>
  <si>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</si>
  <si>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</si>
  <si>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</si>
  <si>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</si>
  <si>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</si>
  <si>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</si>
  <si>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</si>
  <si>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</si>
  <si>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</si>
  <si>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</si>
  <si>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</si>
  <si>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</si>
  <si>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</si>
  <si>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</si>
  <si>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</si>
  <si>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</si>
  <si>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</si>
  <si>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</si>
  <si>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</si>
  <si>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</si>
  <si>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</si>
  <si>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</si>
  <si>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</si>
  <si>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</si>
  <si>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</si>
  <si>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</si>
  <si>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</si>
  <si>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</si>
  <si>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</si>
  <si>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</si>
  <si>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</si>
  <si>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</si>
  <si>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</si>
  <si>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</si>
  <si>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</si>
  <si>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</si>
  <si>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</si>
  <si>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</si>
  <si>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</si>
  <si>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</si>
  <si>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</si>
  <si>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</si>
  <si>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</si>
  <si>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</si>
  <si>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</si>
  <si>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</si>
  <si>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</si>
  <si>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</si>
  <si>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</si>
  <si>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</si>
  <si>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</si>
  <si>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</si>
  <si>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</si>
  <si>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</si>
  <si>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</si>
  <si>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</si>
  <si>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</si>
  <si>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</si>
  <si>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</si>
  <si>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</si>
  <si>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</si>
  <si>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</si>
  <si>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</si>
  <si>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</si>
  <si>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</si>
  <si>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</si>
  <si>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</si>
  <si>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</si>
  <si>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</si>
  <si>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</si>
  <si>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</si>
  <si>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</si>
  <si>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</si>
  <si>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</si>
  <si>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</si>
  <si>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</si>
  <si>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</si>
  <si>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</si>
  <si>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</si>
  <si>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</si>
  <si>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</si>
  <si>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</si>
  <si>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</si>
  <si>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</si>
  <si>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</si>
  <si>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</si>
  <si>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</si>
  <si>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</si>
  <si>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</si>
  <si>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</si>
  <si>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</si>
  <si>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</si>
  <si>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</si>
  <si>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</si>
  <si>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</si>
  <si>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</si>
  <si>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</si>
  <si>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</si>
  <si>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</si>
  <si>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</si>
  <si>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</si>
  <si>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</si>
  <si>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</si>
  <si>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</si>
  <si>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</si>
  <si>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</si>
  <si>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</si>
  <si>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</si>
  <si>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</si>
  <si>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</si>
  <si>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</si>
  <si>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</si>
  <si>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</si>
  <si>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</si>
  <si>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</si>
  <si>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</si>
  <si>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</si>
  <si>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</si>
  <si>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</si>
  <si>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</si>
  <si>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</si>
  <si>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</si>
  <si>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</si>
  <si>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</si>
  <si>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</si>
  <si>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</si>
  <si>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</si>
  <si>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</si>
  <si>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</si>
  <si>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</si>
  <si>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</si>
  <si>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</si>
  <si>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</si>
  <si>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</si>
  <si>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</si>
  <si>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</si>
  <si>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</si>
  <si>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</si>
  <si>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</si>
  <si>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</si>
  <si>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</si>
  <si>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</si>
  <si>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</si>
  <si>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</si>
  <si>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</si>
  <si>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</si>
  <si>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</si>
  <si>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</si>
  <si>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</si>
  <si>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</si>
  <si>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</si>
  <si>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</si>
  <si>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</si>
  <si>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</si>
  <si>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</si>
  <si>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</si>
  <si>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</si>
  <si>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</si>
  <si>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</si>
  <si>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</si>
  <si>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</si>
  <si>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</si>
  <si>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</si>
  <si>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</si>
  <si>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</si>
  <si>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</si>
  <si>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</si>
  <si>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</si>
  <si>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</si>
  <si>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</si>
  <si>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</si>
  <si>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</si>
  <si>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</si>
  <si>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</si>
  <si>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</si>
  <si>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</si>
  <si>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</si>
  <si>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</si>
  <si>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</si>
  <si>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</si>
  <si>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</si>
  <si>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</si>
  <si>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</si>
  <si>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</si>
  <si>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</si>
  <si>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</si>
  <si>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</si>
  <si>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</si>
  <si>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</si>
  <si>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</si>
  <si>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</si>
  <si>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</si>
  <si>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</si>
  <si>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</si>
  <si>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</si>
  <si>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</si>
  <si>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</si>
  <si>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</si>
  <si>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</si>
  <si>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</si>
  <si>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</si>
  <si>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</si>
  <si>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</si>
  <si>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</si>
  <si>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</si>
  <si>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</si>
  <si>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</si>
  <si>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</si>
  <si>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</si>
  <si>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</si>
  <si>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</si>
  <si>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</si>
  <si>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</si>
  <si>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</si>
  <si>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</si>
  <si>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</si>
  <si>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</si>
  <si>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</si>
  <si>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</si>
  <si>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</si>
  <si>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</si>
  <si>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</si>
  <si>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</si>
  <si>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</si>
  <si>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</si>
  <si>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</si>
  <si>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</si>
  <si>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</si>
  <si>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</si>
  <si>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</si>
  <si>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</si>
  <si>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</si>
  <si>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</si>
  <si>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</si>
  <si>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</si>
  <si>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</si>
  <si>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</si>
  <si>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</si>
  <si>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</si>
  <si>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</si>
  <si>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</si>
  <si>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</si>
  <si>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</si>
  <si>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</si>
  <si>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</si>
  <si>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</si>
  <si>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</si>
  <si>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</si>
  <si>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</si>
  <si>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</si>
  <si>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</si>
  <si>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</si>
  <si>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</si>
  <si>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</si>
  <si>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</si>
  <si>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</si>
  <si>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</si>
  <si>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</si>
  <si>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</si>
  <si>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</si>
  <si>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</si>
  <si>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</si>
  <si>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</si>
  <si>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</si>
  <si>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</si>
  <si>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</si>
  <si>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</si>
  <si>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</si>
  <si>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</si>
  <si>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</si>
  <si>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</si>
  <si>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</si>
  <si>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</si>
  <si>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</si>
  <si>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</si>
  <si>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</si>
  <si>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</si>
  <si>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</si>
  <si>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</si>
  <si>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</si>
  <si>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</si>
  <si>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</si>
  <si>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</si>
  <si>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</si>
  <si>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</si>
  <si>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</si>
  <si>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</si>
  <si>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</si>
  <si>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</si>
  <si>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</si>
  <si>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</si>
  <si>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</si>
  <si>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</si>
  <si>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</si>
  <si>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</si>
  <si>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</si>
  <si>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</si>
  <si>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</si>
  <si>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</si>
  <si>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</si>
  <si>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</si>
  <si>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</si>
  <si>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</si>
  <si>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</si>
  <si>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</si>
  <si>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</si>
  <si>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</si>
  <si>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</si>
  <si>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</si>
  <si>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</si>
  <si>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</si>
  <si>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</si>
  <si>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</si>
  <si>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</si>
  <si>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</si>
  <si>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</si>
  <si>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</si>
  <si>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</si>
  <si>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</si>
  <si>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</si>
  <si>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</si>
  <si>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</si>
  <si>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</si>
  <si>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</si>
  <si>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</si>
  <si>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</si>
  <si>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</si>
  <si>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</si>
  <si>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</si>
  <si>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</si>
  <si>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</si>
  <si>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</si>
  <si>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</si>
  <si>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</si>
  <si>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</si>
  <si>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</si>
  <si>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</si>
  <si>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</si>
  <si>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</si>
  <si>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</si>
  <si>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</si>
  <si>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</si>
  <si>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</si>
  <si>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</si>
  <si>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</si>
  <si>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</si>
  <si>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</si>
  <si>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</si>
  <si>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</si>
  <si>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</si>
  <si>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</si>
  <si>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</si>
  <si>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</si>
  <si>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</si>
  <si>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</si>
  <si>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</si>
  <si>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</si>
  <si>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</si>
  <si>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</si>
  <si>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</si>
  <si>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</si>
  <si>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</si>
  <si>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</si>
  <si>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</si>
  <si>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</si>
  <si>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</si>
  <si>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</si>
  <si>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</si>
  <si>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</si>
  <si>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</si>
  <si>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</si>
  <si>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</si>
  <si>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</si>
  <si>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</si>
  <si>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</si>
  <si>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</si>
  <si>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</si>
  <si>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</si>
  <si>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</si>
  <si>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</si>
  <si>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</si>
  <si>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</si>
  <si>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</si>
  <si>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</si>
  <si>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</si>
  <si>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</si>
  <si>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</si>
  <si>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</si>
  <si>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</si>
  <si>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</si>
  <si>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</si>
  <si>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</si>
  <si>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</si>
  <si>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</si>
  <si>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</si>
  <si>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</si>
  <si>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</si>
  <si>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</si>
  <si>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</si>
  <si>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</si>
  <si>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</si>
  <si>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</si>
  <si>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</si>
  <si>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</si>
  <si>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</si>
  <si>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</si>
  <si>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</si>
  <si>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</si>
  <si>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</si>
  <si>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</si>
  <si>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</si>
  <si>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</si>
  <si>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</si>
  <si>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</si>
  <si>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</si>
  <si>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</si>
  <si>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</si>
  <si>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</si>
  <si>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</si>
  <si>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</si>
  <si>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</si>
  <si>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</si>
  <si>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</si>
  <si>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</si>
  <si>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</si>
  <si>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</si>
  <si>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</si>
  <si>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</si>
  <si>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</si>
  <si>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</si>
  <si>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</si>
  <si>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</si>
  <si>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</si>
  <si>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</si>
  <si>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</si>
  <si>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</si>
  <si>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</si>
  <si>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</si>
  <si>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</si>
  <si>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</si>
  <si>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</si>
  <si>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</si>
  <si>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</si>
  <si>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</si>
  <si>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</si>
  <si>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</si>
  <si>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</si>
  <si>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</si>
  <si>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</si>
  <si>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</si>
  <si>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</si>
  <si>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</si>
  <si>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</si>
  <si>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</si>
  <si>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</si>
  <si>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</si>
  <si>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</si>
  <si>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</si>
  <si>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</si>
  <si>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</si>
  <si>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</si>
  <si>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</si>
  <si>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</si>
  <si>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</si>
  <si>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</si>
  <si>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</si>
  <si>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</si>
  <si>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</si>
  <si>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</si>
  <si>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</si>
  <si>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</si>
  <si>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</si>
  <si>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</si>
  <si>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</si>
  <si>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</si>
  <si>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</si>
  <si>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</si>
  <si>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</si>
  <si>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</si>
  <si>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</si>
  <si>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</si>
  <si>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</si>
  <si>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</si>
  <si>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</si>
  <si>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</si>
  <si>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</si>
  <si>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</si>
  <si>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</si>
  <si>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</si>
  <si>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</si>
  <si>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</si>
  <si>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</si>
  <si>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</si>
  <si>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</si>
  <si>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</si>
  <si>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</si>
  <si>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</si>
  <si>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</si>
  <si>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</si>
  <si>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</si>
  <si>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</si>
  <si>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</si>
  <si>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</si>
  <si>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</si>
  <si>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</si>
  <si>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</si>
  <si>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</si>
  <si>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</si>
  <si>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</si>
  <si>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</si>
  <si>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</si>
  <si>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</si>
  <si>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</si>
  <si>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</si>
  <si>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</si>
  <si>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</si>
  <si>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</si>
  <si>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</si>
  <si>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</si>
  <si>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</si>
  <si>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</si>
  <si>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</si>
  <si>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</si>
  <si>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</si>
  <si>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</si>
  <si>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</si>
  <si>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</si>
  <si>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</si>
  <si>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</si>
  <si>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</si>
  <si>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</si>
  <si>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</si>
  <si>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</si>
  <si>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</si>
  <si>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</si>
  <si>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</si>
  <si>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</si>
  <si>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</si>
  <si>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</si>
  <si>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</si>
  <si>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</si>
  <si>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</si>
  <si>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</si>
  <si>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</si>
  <si>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</si>
  <si>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</si>
  <si>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</si>
  <si>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</si>
  <si>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</si>
  <si>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</si>
  <si>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</si>
  <si>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</si>
  <si>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</si>
  <si>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</si>
  <si>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</si>
  <si>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</si>
  <si>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</si>
  <si>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</si>
  <si>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</si>
  <si>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</si>
  <si>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</si>
  <si>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</si>
  <si>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</si>
  <si>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</si>
  <si>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</si>
  <si>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</si>
  <si>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</si>
  <si>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</si>
  <si>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</si>
  <si>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</si>
  <si>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</si>
  <si>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</si>
  <si>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</si>
  <si>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</si>
  <si>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</si>
  <si>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</si>
  <si>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</si>
  <si>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</si>
  <si>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</si>
  <si>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</si>
  <si>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</si>
  <si>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</si>
  <si>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</si>
  <si>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</si>
  <si>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</si>
  <si>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</si>
  <si>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</si>
  <si>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</si>
  <si>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</si>
  <si>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</si>
  <si>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</si>
  <si>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</si>
  <si>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</si>
  <si>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</si>
  <si>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</si>
  <si>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</si>
  <si>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</si>
  <si>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</si>
  <si>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</si>
  <si>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</si>
  <si>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</si>
  <si>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</si>
  <si>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</si>
  <si>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</si>
  <si>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</si>
  <si>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</si>
  <si>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</si>
  <si>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</si>
  <si>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</si>
  <si>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</si>
  <si>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</si>
  <si>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</si>
  <si>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</si>
  <si>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</si>
  <si>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</si>
  <si>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</si>
  <si>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</si>
  <si>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</si>
  <si>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</si>
  <si>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</si>
  <si>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</si>
  <si>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</si>
  <si>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</si>
  <si>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</si>
  <si>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</si>
  <si>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</si>
  <si>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</si>
  <si>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</si>
  <si>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</si>
  <si>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</si>
  <si>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</si>
  <si>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</si>
  <si>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</si>
  <si>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</si>
  <si>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</si>
  <si>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</si>
  <si>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</si>
  <si>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</si>
  <si>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</si>
  <si>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</si>
  <si>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</si>
  <si>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</si>
  <si>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</si>
  <si>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</si>
  <si>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</si>
  <si>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</si>
  <si>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</si>
  <si>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</si>
  <si>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</si>
  <si>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</si>
  <si>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</si>
  <si>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</si>
  <si>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</si>
  <si>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</si>
  <si>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</si>
  <si>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</si>
  <si>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</si>
  <si>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</si>
  <si>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</si>
  <si>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</si>
  <si>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</si>
  <si>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</si>
  <si>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</si>
  <si>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</si>
  <si>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</si>
  <si>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</si>
  <si>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</si>
  <si>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</si>
  <si>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</si>
  <si>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</si>
  <si>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</si>
  <si>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</si>
  <si>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</si>
  <si>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</si>
  <si>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</si>
  <si>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</si>
  <si>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</si>
  <si>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</si>
  <si>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</si>
  <si>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</si>
  <si>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</si>
  <si>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</si>
  <si>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</si>
  <si>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</si>
  <si>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</si>
  <si>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</si>
  <si>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</si>
  <si>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</si>
  <si>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</si>
  <si>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</si>
  <si>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</si>
  <si>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</si>
  <si>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</si>
  <si>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</si>
  <si>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</si>
  <si>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</si>
  <si>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</si>
  <si>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</si>
  <si>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</si>
  <si>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</si>
  <si>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</si>
  <si>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</si>
  <si>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</si>
  <si>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</si>
  <si>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</si>
  <si>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</si>
  <si>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</si>
  <si>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</si>
  <si>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</si>
  <si>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</si>
  <si>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</si>
  <si>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</si>
  <si>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</si>
  <si>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</si>
  <si>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</si>
  <si>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</si>
  <si>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</si>
  <si>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</si>
  <si>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</si>
  <si>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</si>
  <si>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</si>
  <si>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</si>
  <si>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</si>
  <si>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</si>
  <si>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</si>
  <si>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</si>
  <si>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</si>
  <si>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</si>
  <si>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</si>
  <si>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</si>
  <si>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</si>
  <si>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</si>
  <si>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</si>
  <si>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</si>
  <si>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</si>
  <si>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</si>
  <si>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</si>
  <si>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</si>
  <si>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</si>
  <si>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</si>
  <si>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</si>
  <si>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</si>
  <si>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</si>
  <si>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</si>
  <si>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</si>
  <si>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</si>
  <si>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</si>
  <si>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</si>
  <si>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</si>
  <si>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</si>
  <si>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</si>
  <si>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</si>
  <si>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</si>
  <si>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</si>
  <si>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</si>
  <si>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</si>
  <si>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</si>
  <si>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</si>
  <si>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</si>
  <si>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</si>
  <si>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</si>
  <si>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</si>
  <si>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</si>
  <si>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</si>
  <si>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</si>
  <si>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</si>
  <si>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</si>
  <si>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</si>
  <si>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</si>
  <si>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</si>
  <si>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</si>
  <si>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</si>
  <si>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</si>
  <si>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</si>
  <si>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</si>
  <si>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</si>
  <si>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</si>
  <si>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</si>
  <si>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</si>
  <si>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</si>
  <si>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</si>
  <si>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</si>
  <si>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</si>
  <si>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</si>
  <si>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</si>
  <si>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</si>
  <si>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</si>
  <si>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</si>
  <si>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</si>
  <si>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</si>
  <si>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</si>
  <si>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</si>
  <si>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</si>
  <si>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</si>
  <si>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</si>
  <si>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</si>
  <si>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</si>
  <si>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</si>
  <si>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</si>
  <si>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</si>
  <si>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</si>
  <si>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</si>
  <si>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</si>
  <si>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</si>
  <si>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</si>
  <si>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</si>
  <si>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</si>
  <si>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</si>
  <si>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</si>
  <si>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</si>
  <si>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</si>
  <si>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</si>
  <si>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</si>
  <si>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</si>
  <si>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</si>
  <si>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</si>
  <si>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</si>
  <si>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</si>
  <si>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</si>
  <si>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</si>
  <si>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</si>
  <si>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</si>
  <si>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</si>
  <si>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</si>
  <si>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</si>
  <si>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</si>
  <si>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</si>
  <si>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</si>
  <si>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</si>
  <si>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</si>
  <si>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</si>
  <si>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</si>
  <si>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</si>
  <si>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</si>
  <si>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</si>
  <si>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</si>
  <si>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</si>
  <si>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</si>
  <si>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</si>
  <si>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</si>
  <si>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</si>
  <si>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</si>
  <si>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</si>
  <si>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</si>
  <si>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</si>
  <si>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</si>
  <si>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</si>
  <si>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</si>
  <si>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</si>
  <si>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</si>
  <si>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</si>
  <si>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</si>
  <si>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</si>
  <si>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</si>
  <si>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</si>
  <si>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</si>
  <si>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</si>
  <si>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</si>
  <si>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</si>
  <si>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</si>
  <si>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</si>
  <si>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</si>
  <si>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</si>
  <si>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</si>
  <si>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</si>
  <si>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</si>
  <si>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</si>
  <si>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</si>
  <si>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</si>
  <si>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</si>
  <si>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</si>
  <si>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</si>
  <si>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</si>
  <si>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</si>
  <si>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</si>
  <si>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</si>
  <si>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</si>
  <si>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</si>
  <si>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</si>
  <si>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</si>
  <si>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</si>
  <si>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</si>
  <si>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</si>
  <si>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</si>
  <si>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</si>
  <si>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</si>
  <si>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</si>
  <si>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</si>
  <si>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</si>
  <si>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</si>
  <si>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</si>
  <si>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</si>
  <si>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</si>
  <si>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</si>
  <si>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</si>
  <si>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</si>
  <si>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</si>
  <si>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</si>
  <si>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</si>
  <si>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</si>
  <si>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</si>
  <si>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</si>
  <si>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</si>
  <si>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</si>
  <si>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</si>
  <si>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</si>
  <si>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</si>
  <si>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</si>
  <si>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</si>
  <si>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</si>
  <si>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</si>
  <si>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</si>
  <si>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</si>
  <si>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</si>
  <si>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</si>
  <si>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</si>
  <si>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</si>
  <si>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</si>
  <si>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</si>
  <si>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</si>
  <si>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</si>
  <si>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</si>
  <si>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</si>
  <si>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</si>
  <si>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</si>
  <si>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</si>
  <si>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</si>
  <si>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</si>
  <si>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</si>
  <si>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</si>
  <si>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</si>
  <si>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</si>
  <si>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</si>
  <si>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</si>
  <si>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</si>
  <si>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</si>
  <si>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</si>
  <si>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</si>
  <si>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</si>
  <si>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</si>
  <si>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</si>
  <si>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</si>
  <si>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</si>
  <si>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</si>
  <si>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</si>
  <si>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</si>
  <si>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</si>
  <si>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</si>
  <si>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</si>
  <si>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</si>
  <si>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</si>
  <si>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</si>
  <si>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</si>
  <si>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</si>
  <si>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</si>
  <si>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</si>
  <si>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</si>
  <si>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</si>
  <si>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</si>
  <si>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</si>
  <si>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</si>
  <si>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</si>
  <si>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</si>
  <si>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</si>
  <si>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</si>
  <si>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</si>
  <si>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</si>
  <si>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</si>
  <si>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</si>
  <si>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</si>
  <si>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</si>
  <si>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</si>
  <si>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</si>
  <si>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</si>
  <si>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</si>
  <si>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</si>
  <si>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</si>
  <si>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</si>
  <si>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</si>
  <si>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</si>
  <si>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</si>
  <si>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</si>
  <si>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</si>
  <si>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</si>
  <si>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</si>
  <si>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</si>
  <si>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</si>
  <si>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</si>
  <si>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</si>
  <si>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</si>
  <si>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</si>
  <si>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</si>
  <si>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</si>
  <si>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</si>
  <si>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</si>
  <si>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</si>
  <si>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</si>
  <si>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</si>
  <si>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</si>
  <si>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</si>
  <si>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</si>
  <si>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</si>
  <si>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</si>
  <si>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</si>
  <si>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</si>
  <si>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</si>
  <si>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</si>
  <si>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</si>
  <si>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</si>
  <si>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</si>
  <si>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</si>
  <si>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</si>
  <si>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</si>
  <si>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</si>
  <si>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</si>
  <si>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</si>
  <si>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</si>
  <si>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</si>
  <si>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</si>
  <si>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</si>
  <si>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</si>
  <si>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</si>
  <si>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</si>
  <si>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</si>
  <si>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</si>
  <si>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</si>
  <si>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</si>
  <si>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</si>
  <si>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</si>
  <si>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</si>
  <si>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</si>
  <si>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</si>
  <si>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</si>
  <si>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</si>
  <si>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</si>
  <si>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</si>
  <si>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</si>
  <si>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</si>
  <si>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</si>
  <si>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</si>
  <si>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</si>
  <si>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</si>
  <si>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</si>
  <si>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</si>
  <si>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</si>
  <si>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</si>
  <si>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</si>
  <si>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</si>
  <si>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</si>
  <si>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</si>
  <si>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</si>
  <si>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</si>
  <si>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</si>
  <si>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</si>
  <si>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</si>
  <si>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</si>
  <si>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</si>
  <si>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</si>
  <si>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</si>
  <si>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</si>
  <si>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</si>
  <si>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</si>
  <si>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</si>
  <si>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</si>
  <si>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</si>
  <si>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</si>
  <si>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</si>
  <si>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</si>
  <si>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</si>
  <si>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</si>
  <si>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</si>
  <si>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</si>
  <si>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</si>
  <si>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</si>
  <si>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</si>
  <si>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</si>
  <si>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</si>
  <si>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</si>
  <si>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</si>
  <si>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</si>
  <si>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</si>
  <si>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</si>
  <si>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</si>
  <si>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</si>
  <si>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</si>
  <si>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</si>
  <si>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</si>
  <si>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</si>
  <si>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</si>
  <si>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</si>
  <si>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</si>
  <si>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</si>
  <si>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</si>
  <si>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</si>
  <si>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</si>
  <si>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</si>
  <si>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</si>
  <si>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</si>
  <si>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</si>
  <si>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</si>
  <si>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</si>
  <si>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</si>
  <si>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</si>
  <si>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</si>
  <si>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</si>
  <si>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</si>
  <si>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</si>
  <si>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</si>
  <si>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</si>
  <si>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</si>
  <si>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</si>
  <si>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</si>
  <si>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</si>
  <si>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</si>
  <si>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</si>
  <si>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</si>
  <si>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</si>
  <si>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</si>
  <si>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</si>
  <si>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</si>
  <si>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</si>
  <si>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</si>
  <si>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</si>
  <si>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</si>
  <si>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</si>
  <si>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</si>
  <si>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</si>
  <si>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</si>
  <si>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</si>
  <si>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</si>
  <si>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</si>
  <si>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</si>
  <si>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</si>
  <si>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</si>
  <si>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</si>
  <si>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</si>
  <si>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</si>
  <si>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</si>
  <si>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</si>
  <si>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</si>
  <si>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</si>
  <si>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</si>
  <si>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</si>
  <si>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</si>
  <si>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</si>
  <si>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</si>
  <si>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</si>
  <si>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</si>
  <si>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</si>
  <si>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</si>
  <si>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</si>
  <si>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</si>
  <si>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</si>
  <si>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</si>
  <si>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</si>
  <si>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</si>
  <si>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</si>
  <si>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</si>
  <si>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</si>
  <si>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</si>
  <si>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</si>
  <si>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</si>
  <si>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</si>
  <si>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</si>
  <si>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</si>
  <si>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</si>
  <si>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</si>
  <si>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</si>
  <si>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</si>
  <si>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</si>
  <si>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</si>
  <si>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</si>
  <si>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</si>
  <si>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</si>
  <si>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</si>
  <si>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</si>
  <si>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</si>
  <si>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</si>
  <si>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</si>
  <si>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</si>
  <si>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</si>
  <si>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</si>
  <si>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</si>
  <si>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</si>
  <si>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</si>
  <si>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</si>
  <si>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</si>
  <si>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</si>
  <si>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</si>
  <si>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</si>
  <si>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</si>
  <si>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</si>
  <si>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</si>
  <si>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</si>
  <si>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</si>
  <si>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</si>
  <si>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</si>
  <si>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</si>
  <si>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</si>
  <si>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</si>
  <si>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</si>
  <si>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</si>
  <si>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</si>
  <si>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</si>
  <si>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</si>
  <si>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</si>
  <si>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</si>
  <si>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</si>
  <si>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</si>
  <si>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</si>
  <si>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</si>
  <si>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</si>
  <si>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</si>
  <si>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</si>
  <si>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</si>
  <si>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</si>
  <si>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</si>
  <si>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</si>
  <si>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</si>
  <si>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</si>
  <si>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</si>
  <si>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</si>
  <si>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</si>
  <si>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</si>
  <si>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</si>
  <si>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</si>
  <si>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</si>
  <si>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</si>
  <si>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</si>
  <si>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</si>
  <si>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</si>
  <si>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</si>
  <si>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</si>
  <si>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</si>
  <si>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</si>
  <si>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</si>
  <si>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</si>
  <si>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</si>
  <si>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</si>
  <si>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</si>
  <si>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</si>
  <si>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</si>
  <si>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</si>
  <si>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</si>
  <si>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</si>
  <si>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</si>
  <si>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</si>
  <si>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</si>
  <si>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</si>
  <si>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</si>
  <si>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</si>
  <si>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</si>
  <si>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</si>
  <si>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</si>
  <si>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</si>
  <si>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</si>
  <si>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</si>
  <si>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</si>
  <si>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</si>
  <si>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</si>
  <si>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</si>
  <si>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</si>
  <si>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</si>
  <si>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</si>
  <si>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</si>
  <si>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</si>
  <si>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</si>
  <si>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</si>
  <si>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</si>
  <si>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</si>
  <si>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</si>
  <si>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</si>
  <si>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</si>
  <si>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</si>
  <si>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</si>
  <si>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</si>
  <si>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</si>
  <si>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</si>
  <si>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</si>
  <si>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</si>
  <si>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</si>
  <si>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</si>
  <si>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</si>
  <si>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</si>
  <si>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</si>
  <si>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</si>
  <si>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</si>
  <si>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</si>
  <si>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</si>
  <si>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</si>
  <si>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</si>
  <si>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</si>
  <si>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</si>
  <si>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</si>
  <si>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</si>
  <si>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</si>
  <si>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</si>
  <si>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</si>
  <si>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</si>
  <si>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</si>
  <si>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</si>
  <si>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</si>
  <si>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</si>
  <si>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</si>
  <si>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</si>
  <si>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</si>
  <si>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</si>
  <si>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</si>
  <si>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</si>
  <si>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</si>
  <si>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</si>
  <si>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</si>
  <si>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</si>
  <si>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</si>
  <si>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</si>
  <si>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</si>
  <si>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</si>
  <si>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</si>
  <si>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</si>
  <si>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</si>
  <si>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</si>
  <si>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</si>
  <si>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</si>
  <si>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</si>
  <si>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</si>
  <si>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</si>
  <si>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</si>
  <si>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</si>
  <si>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</si>
  <si>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</si>
  <si>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</si>
  <si>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</si>
  <si>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</si>
  <si>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</si>
  <si>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</si>
  <si>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</si>
  <si>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</si>
  <si>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</si>
  <si>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</si>
  <si>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</si>
  <si>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</si>
  <si>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</si>
  <si>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</si>
  <si>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</si>
  <si>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</si>
  <si>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</si>
  <si>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</si>
  <si>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</si>
  <si>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</si>
  <si>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</si>
  <si>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</si>
  <si>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</si>
  <si>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</si>
  <si>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</si>
  <si>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</si>
  <si>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</si>
  <si>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</si>
  <si>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</si>
  <si>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</si>
  <si>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</si>
  <si>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</si>
  <si>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</si>
  <si>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</si>
  <si>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</si>
  <si>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</si>
  <si>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</si>
  <si>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</si>
  <si>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</si>
  <si>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</si>
  <si>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</si>
  <si>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</si>
  <si>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</si>
  <si>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</si>
  <si>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</si>
  <si>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</si>
  <si>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</si>
  <si>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</si>
  <si>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</si>
  <si>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</si>
  <si>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</si>
  <si>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</si>
  <si>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</si>
  <si>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</si>
  <si>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</si>
  <si>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</si>
  <si>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</si>
  <si>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</si>
  <si>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</si>
  <si>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</si>
  <si>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</si>
  <si>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</si>
  <si>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</si>
  <si>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</si>
  <si>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</si>
  <si>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</si>
  <si>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</si>
  <si>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</si>
  <si>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</si>
  <si>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</si>
  <si>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</si>
  <si>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</si>
  <si>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</si>
  <si>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</si>
  <si>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</si>
  <si>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</si>
  <si>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</si>
  <si>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</si>
  <si>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</si>
  <si>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</si>
  <si>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</si>
  <si>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</si>
  <si>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</si>
  <si>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</si>
  <si>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</si>
  <si>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</si>
  <si>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</si>
  <si>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</si>
  <si>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</si>
  <si>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</si>
  <si>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</si>
  <si>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</si>
  <si>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</si>
  <si>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</si>
  <si>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</si>
  <si>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</si>
  <si>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</si>
  <si>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</si>
  <si>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</si>
  <si>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</si>
  <si>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</si>
  <si>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</si>
  <si>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</si>
  <si>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</si>
  <si>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</si>
  <si>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</si>
  <si>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</si>
  <si>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</si>
  <si>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</si>
  <si>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</si>
  <si>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</si>
  <si>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</si>
  <si>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</si>
  <si>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</si>
  <si>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</si>
  <si>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</si>
  <si>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</si>
  <si>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</si>
  <si>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</si>
  <si>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</si>
  <si>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</si>
  <si>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</si>
  <si>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</si>
  <si>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</si>
  <si>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</si>
  <si>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</si>
  <si>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</si>
  <si>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</si>
  <si>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</si>
  <si>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</si>
  <si>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</si>
  <si>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</si>
  <si>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</si>
  <si>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</si>
  <si>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</si>
  <si>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</si>
  <si>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</si>
  <si>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</si>
  <si>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</si>
  <si>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</si>
  <si>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</si>
  <si>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</si>
  <si>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</si>
  <si>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</si>
  <si>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</si>
  <si>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</si>
  <si>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</si>
  <si>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</si>
  <si>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</si>
  <si>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</si>
  <si>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</si>
  <si>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</si>
  <si>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</si>
  <si>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</si>
  <si>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</si>
  <si>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</si>
  <si>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</si>
  <si>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</si>
  <si>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</si>
  <si>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</si>
  <si>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</si>
  <si>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</si>
  <si>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</si>
  <si>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</si>
  <si>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</si>
  <si>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</si>
  <si>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</si>
  <si>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</si>
  <si>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</si>
  <si>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</si>
  <si>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</si>
  <si>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</si>
  <si>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</si>
  <si>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</si>
  <si>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</si>
  <si>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</si>
  <si>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</si>
  <si>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</si>
  <si>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</si>
  <si>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</si>
  <si>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</si>
  <si>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</si>
  <si>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</si>
  <si>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</si>
  <si>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</si>
  <si>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</si>
  <si>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</si>
  <si>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</si>
  <si>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</si>
  <si>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</si>
  <si>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</si>
  <si>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</si>
  <si>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</si>
  <si>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</si>
  <si>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</si>
  <si>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</si>
  <si>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</si>
  <si>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</si>
  <si>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</si>
  <si>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</si>
  <si>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</si>
  <si>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</si>
  <si>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</si>
  <si>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</si>
  <si>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</si>
  <si>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</si>
  <si>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</si>
  <si>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</si>
  <si>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</si>
  <si>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</si>
  <si>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</si>
  <si>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</si>
  <si>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</si>
  <si>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</si>
  <si>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</si>
  <si>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</si>
  <si>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</si>
  <si>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</si>
  <si>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</si>
  <si>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</si>
  <si>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</si>
  <si>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</si>
  <si>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</si>
  <si>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</si>
  <si>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</si>
  <si>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</si>
  <si>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</si>
  <si>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</si>
  <si>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</si>
  <si>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</si>
  <si>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</si>
  <si>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</si>
  <si>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</si>
  <si>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</si>
  <si>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</si>
  <si>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</si>
  <si>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</si>
  <si>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</si>
  <si>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</si>
  <si>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</si>
  <si>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</si>
  <si>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</si>
  <si>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</si>
  <si>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</si>
  <si>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</si>
  <si>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</si>
  <si>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</si>
  <si>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</si>
  <si>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</si>
  <si>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</si>
  <si>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</si>
  <si>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</si>
  <si>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</si>
  <si>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</si>
  <si>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</si>
  <si>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</si>
  <si>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</si>
  <si>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</si>
  <si>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</si>
  <si>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</si>
  <si>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</si>
  <si>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</si>
  <si>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</si>
  <si>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</si>
  <si>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</si>
  <si>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</si>
  <si>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</si>
  <si>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</si>
  <si>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</si>
  <si>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</si>
  <si>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</si>
  <si>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</si>
  <si>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</si>
  <si>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</si>
  <si>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</si>
  <si>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</si>
  <si>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</si>
  <si>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</si>
  <si>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</si>
  <si>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</si>
  <si>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</si>
  <si>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</si>
  <si>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</si>
  <si>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</si>
  <si>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</si>
  <si>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</si>
  <si>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</si>
  <si>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</si>
  <si>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</si>
  <si>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</si>
  <si>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</si>
  <si>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</si>
  <si>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</si>
  <si>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</si>
  <si>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</si>
  <si>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</si>
  <si>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</si>
  <si>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</si>
  <si>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</si>
  <si>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</si>
  <si>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</si>
  <si>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</si>
  <si>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</si>
  <si>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</si>
  <si>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</si>
  <si>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</si>
  <si>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</si>
  <si>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</si>
  <si>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</si>
  <si>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</si>
  <si>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</si>
  <si>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</si>
  <si>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</si>
  <si>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</si>
  <si>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</si>
  <si>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</si>
  <si>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</si>
  <si>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</si>
  <si>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</si>
  <si>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</si>
  <si>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</si>
  <si>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</si>
  <si>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</si>
  <si>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</si>
  <si>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</si>
  <si>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</si>
  <si>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</si>
  <si>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</si>
  <si>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</si>
  <si>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</si>
  <si>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</si>
  <si>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</si>
  <si>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</si>
  <si>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</si>
  <si>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</si>
  <si>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</si>
  <si>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</si>
  <si>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</si>
  <si>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</si>
  <si>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</si>
  <si>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</si>
  <si>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</si>
  <si>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</si>
  <si>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</si>
  <si>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</si>
  <si>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</si>
  <si>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</si>
  <si>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</si>
  <si>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</si>
  <si>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</si>
  <si>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</si>
  <si>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</si>
  <si>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</si>
  <si>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</si>
  <si>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</si>
  <si>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</si>
  <si>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</si>
  <si>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</si>
  <si>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</si>
  <si>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</si>
  <si>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</si>
  <si>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</si>
  <si>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</si>
  <si>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</si>
  <si>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</si>
  <si>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</si>
  <si>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</si>
  <si>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</si>
  <si>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</si>
  <si>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</si>
  <si>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</si>
  <si>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</si>
  <si>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</si>
  <si>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</si>
  <si>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</si>
  <si>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</si>
  <si>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</si>
  <si>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</si>
  <si>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</si>
  <si>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</si>
  <si>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</si>
  <si>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</si>
  <si>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</si>
  <si>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</si>
  <si>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</si>
  <si>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</si>
  <si>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</si>
  <si>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</si>
  <si>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</si>
  <si>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</si>
  <si>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</si>
  <si>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</si>
  <si>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</si>
  <si>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</si>
  <si>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</si>
  <si>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</si>
  <si>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</si>
  <si>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</si>
  <si>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</si>
  <si>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</si>
  <si>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</si>
  <si>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</si>
  <si>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</si>
  <si>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</si>
  <si>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</si>
  <si>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</si>
  <si>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</si>
  <si>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</si>
  <si>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</si>
  <si>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</si>
  <si>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</si>
  <si>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</si>
  <si>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</si>
  <si>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</si>
  <si>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</si>
  <si>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</si>
  <si>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</si>
  <si>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</si>
  <si>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</si>
  <si>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</si>
  <si>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</si>
  <si>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</si>
  <si>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</si>
  <si>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</si>
  <si>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</si>
  <si>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</si>
  <si>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</si>
  <si>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</si>
  <si>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</si>
  <si>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</si>
  <si>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</si>
  <si>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</si>
  <si>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</si>
  <si>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</si>
  <si>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</si>
  <si>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</si>
  <si>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</si>
  <si>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</si>
  <si>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</si>
  <si>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</si>
  <si>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</si>
  <si>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</si>
  <si>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</si>
  <si>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</si>
  <si>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</si>
  <si>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</si>
  <si>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</si>
  <si>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</si>
  <si>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</si>
  <si>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</si>
  <si>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</si>
  <si>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</si>
  <si>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</si>
  <si>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</si>
  <si>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</si>
  <si>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</si>
  <si>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</si>
  <si>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</si>
  <si>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</si>
  <si>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</si>
  <si>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</si>
  <si>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</si>
  <si>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</si>
  <si>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</si>
  <si>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</si>
  <si>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</si>
  <si>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</si>
  <si>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</si>
  <si>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</si>
  <si>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</si>
  <si>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</si>
  <si>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</si>
  <si>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</si>
  <si>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</si>
  <si>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</si>
  <si>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</si>
  <si>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</si>
  <si>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</si>
  <si>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</si>
  <si>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</si>
  <si>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</si>
  <si>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</si>
  <si>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</si>
  <si>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</si>
  <si>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</si>
  <si>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</si>
  <si>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</si>
  <si>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</si>
  <si>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</si>
  <si>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</si>
  <si>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</si>
  <si>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</si>
  <si>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</si>
  <si>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</si>
  <si>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</si>
  <si>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</si>
  <si>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</si>
  <si>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</si>
  <si>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</si>
  <si>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</si>
  <si>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</si>
  <si>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</si>
  <si>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</si>
  <si>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</si>
  <si>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</si>
  <si>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</si>
  <si>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</si>
  <si>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</si>
  <si>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</si>
  <si>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</si>
  <si>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</si>
  <si>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</si>
  <si>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</si>
  <si>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</si>
  <si>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</si>
  <si>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</si>
  <si>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</si>
  <si>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</si>
  <si>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</si>
  <si>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</si>
  <si>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</si>
  <si>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</si>
  <si>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</si>
  <si>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</si>
  <si>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</si>
  <si>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</si>
  <si>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</si>
  <si>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</si>
  <si>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</si>
  <si>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</si>
  <si>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</si>
  <si>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</si>
  <si>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</si>
  <si>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</si>
  <si>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</si>
  <si>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</si>
  <si>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</si>
  <si>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</si>
  <si>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</si>
  <si>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</si>
  <si>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</si>
  <si>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</si>
  <si>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</si>
  <si>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</si>
  <si>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</si>
  <si>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</si>
  <si>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</si>
  <si>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</si>
  <si>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</si>
  <si>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</si>
  <si>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</si>
  <si>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</si>
  <si>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</si>
  <si>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</si>
  <si>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</si>
  <si>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</si>
  <si>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</si>
  <si>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</si>
  <si>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</si>
  <si>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</si>
  <si>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</si>
  <si>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</si>
  <si>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</si>
  <si>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</si>
  <si>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</si>
  <si>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</si>
  <si>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</si>
  <si>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</si>
  <si>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</si>
  <si>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</si>
  <si>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</si>
  <si>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</si>
  <si>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</si>
  <si>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</si>
  <si>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</si>
  <si>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</si>
  <si>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</si>
  <si>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</si>
  <si>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</si>
  <si>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</si>
  <si>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</si>
  <si>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</si>
  <si>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</si>
  <si>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</si>
  <si>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</si>
  <si>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</si>
  <si>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</si>
  <si>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</si>
  <si>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</si>
  <si>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</si>
  <si>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</si>
  <si>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</si>
  <si>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</si>
  <si>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</si>
  <si>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</si>
  <si>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</si>
  <si>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</si>
  <si>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</si>
  <si>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</si>
  <si>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</si>
  <si>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</si>
  <si>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</si>
  <si>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</si>
  <si>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</si>
  <si>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</si>
  <si>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</si>
  <si>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</si>
  <si>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</si>
  <si>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</si>
  <si>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</si>
  <si>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</si>
  <si>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</si>
  <si>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</si>
  <si>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</si>
  <si>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</si>
  <si>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</si>
  <si>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</si>
  <si>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</si>
  <si>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</si>
  <si>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</si>
  <si>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</si>
  <si>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</si>
  <si>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</si>
  <si>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</si>
  <si>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</si>
  <si>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</si>
  <si>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</si>
  <si>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</si>
  <si>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</si>
  <si>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</si>
  <si>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</si>
  <si>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</si>
  <si>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</si>
  <si>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</si>
  <si>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</si>
  <si>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</si>
  <si>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</si>
  <si>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</si>
  <si>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</si>
  <si>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</si>
  <si>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</si>
  <si>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</si>
  <si>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</si>
  <si>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</si>
  <si>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</si>
  <si>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</si>
  <si>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</si>
  <si>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</si>
  <si>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</si>
  <si>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</si>
  <si>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</si>
  <si>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</si>
  <si>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</si>
  <si>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</si>
  <si>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</si>
  <si>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</si>
  <si>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</si>
  <si>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</si>
  <si>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</si>
  <si>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</si>
  <si>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</si>
  <si>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</si>
  <si>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</si>
  <si>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</si>
  <si>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</si>
  <si>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</si>
  <si>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</si>
  <si>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</si>
  <si>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</si>
  <si>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</si>
  <si>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</si>
  <si>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</si>
  <si>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</si>
  <si>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</si>
  <si>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</si>
  <si>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</si>
  <si>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</si>
  <si>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</si>
  <si>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</si>
  <si>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</si>
  <si>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</si>
  <si>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</si>
  <si>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</si>
  <si>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</si>
  <si>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</si>
  <si>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</si>
  <si>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</si>
  <si>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</si>
  <si>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</si>
  <si>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</si>
  <si>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</si>
  <si>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</si>
  <si>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</si>
  <si>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</si>
  <si>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</si>
  <si>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</si>
  <si>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</si>
  <si>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</si>
  <si>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</si>
  <si>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</si>
  <si>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</si>
  <si>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</si>
  <si>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</si>
  <si>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</si>
  <si>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</si>
  <si>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</si>
  <si>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</si>
  <si>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</si>
  <si>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</si>
  <si>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</si>
  <si>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</si>
  <si>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</si>
  <si>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</si>
  <si>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</si>
  <si>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</si>
  <si>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</si>
  <si>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</si>
  <si>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</si>
  <si>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</si>
  <si>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</si>
  <si>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</si>
  <si>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</si>
  <si>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</si>
  <si>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</si>
  <si>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</si>
  <si>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</si>
  <si>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</si>
  <si>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</si>
  <si>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</si>
  <si>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</si>
  <si>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</si>
  <si>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</si>
  <si>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</si>
  <si>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</si>
  <si>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</si>
  <si>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</si>
  <si>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</si>
  <si>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</si>
  <si>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</si>
  <si>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</si>
  <si>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</si>
  <si>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</si>
  <si>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</si>
  <si>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</si>
  <si>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</si>
  <si>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</si>
  <si>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</si>
  <si>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</si>
  <si>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</si>
  <si>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</si>
  <si>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</si>
  <si>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</si>
  <si>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</si>
  <si>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</si>
  <si>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</si>
  <si>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</si>
  <si>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</si>
  <si>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</si>
  <si>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</si>
  <si>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</si>
  <si>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</si>
  <si>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</si>
  <si>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</si>
  <si>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</si>
  <si>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</si>
  <si>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</si>
  <si>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</si>
  <si>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</si>
  <si>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</si>
  <si>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</si>
  <si>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</si>
  <si>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</si>
  <si>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</si>
  <si>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</si>
  <si>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</si>
  <si>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</si>
  <si>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</si>
  <si>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</si>
  <si>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</si>
  <si>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</si>
  <si>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</si>
  <si>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</si>
  <si>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</si>
  <si>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</si>
  <si>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</si>
  <si>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</si>
  <si>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</si>
  <si>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</si>
  <si>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</si>
  <si>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</si>
  <si>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</si>
  <si>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</si>
  <si>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</si>
  <si>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</si>
  <si>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</si>
  <si>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</si>
  <si>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</si>
  <si>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</si>
  <si>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</si>
  <si>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</si>
  <si>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</si>
  <si>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</si>
  <si>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</si>
  <si>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</si>
  <si>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</si>
  <si>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</si>
  <si>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</si>
  <si>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</si>
  <si>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</si>
  <si>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</si>
  <si>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</si>
  <si>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</si>
  <si>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</si>
  <si>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</si>
  <si>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</si>
  <si>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</si>
  <si>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</si>
  <si>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</si>
  <si>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</si>
  <si>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</si>
  <si>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</si>
  <si>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</si>
  <si>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</si>
  <si>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</si>
  <si>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</si>
  <si>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</si>
  <si>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</si>
  <si>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</si>
  <si>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</si>
  <si>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</si>
  <si>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</si>
  <si>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</si>
  <si>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</si>
  <si>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</si>
  <si>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</si>
  <si>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</si>
  <si>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</si>
  <si>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</si>
  <si>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</si>
  <si>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</si>
  <si>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</si>
  <si>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</si>
  <si>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</si>
  <si>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</si>
  <si>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</si>
  <si>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</si>
  <si>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</si>
  <si>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</si>
  <si>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</si>
  <si>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</si>
  <si>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</si>
  <si>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</si>
  <si>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</si>
  <si>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</si>
  <si>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</si>
  <si>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</si>
  <si>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</si>
  <si>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</si>
  <si>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</si>
  <si>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</si>
  <si>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</si>
  <si>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</si>
  <si>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</si>
  <si>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</si>
  <si>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</si>
  <si>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</si>
  <si>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</si>
  <si>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</si>
  <si>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</si>
  <si>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</si>
  <si>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</si>
  <si>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</si>
  <si>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</si>
  <si>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</si>
  <si>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</si>
  <si>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</si>
  <si>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</si>
  <si>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</si>
  <si>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</si>
  <si>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</si>
  <si>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</si>
  <si>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</si>
  <si>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</si>
  <si>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</si>
  <si>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</si>
  <si>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</si>
  <si>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</si>
  <si>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</si>
  <si>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</si>
  <si>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</si>
  <si>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</si>
  <si>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</si>
  <si>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</si>
  <si>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</si>
  <si>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</si>
  <si>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</si>
  <si>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</si>
  <si>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</si>
  <si>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</si>
  <si>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</si>
  <si>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</si>
  <si>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</si>
  <si>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</si>
  <si>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</si>
  <si>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</si>
  <si>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</si>
  <si>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</si>
  <si>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</si>
  <si>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</si>
  <si>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</si>
  <si>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</si>
  <si>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</si>
  <si>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</si>
  <si>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</si>
  <si>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</si>
  <si>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</si>
  <si>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</si>
  <si>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</si>
  <si>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</si>
  <si>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</si>
  <si>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</si>
  <si>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</si>
  <si>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</si>
  <si>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</si>
  <si>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</si>
  <si>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</si>
  <si>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</si>
  <si>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</si>
  <si>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</si>
  <si>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</si>
  <si>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</si>
  <si>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</si>
  <si>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</si>
  <si>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</si>
  <si>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</si>
  <si>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</si>
  <si>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</si>
  <si>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</si>
  <si>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</si>
  <si>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</si>
  <si>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</si>
  <si>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</si>
  <si>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</si>
  <si>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</si>
  <si>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</si>
  <si>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</si>
  <si>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</si>
  <si>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</si>
  <si>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</si>
  <si>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</si>
  <si>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</si>
  <si>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</si>
  <si>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</si>
  <si>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</si>
  <si>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</si>
  <si>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</si>
  <si>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</si>
  <si>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</si>
  <si>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</si>
  <si>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</si>
  <si>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</si>
  <si>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</si>
  <si>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</si>
  <si>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</si>
  <si>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</si>
  <si>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</si>
  <si>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</si>
  <si>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</si>
  <si>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</si>
  <si>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</si>
  <si>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</si>
  <si>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</si>
  <si>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</si>
  <si>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</si>
  <si>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</si>
  <si>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</si>
  <si>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</si>
  <si>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</si>
  <si>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</si>
  <si>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</si>
  <si>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</si>
  <si>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</si>
  <si>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</si>
  <si>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</si>
  <si>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</si>
  <si>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</si>
  <si>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</si>
  <si>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</si>
  <si>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</si>
  <si>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</si>
  <si>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</si>
  <si>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</si>
  <si>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</si>
  <si>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</si>
  <si>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</si>
  <si>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</si>
  <si>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</si>
  <si>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</si>
  <si>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</si>
  <si>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</si>
  <si>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</si>
  <si>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</si>
  <si>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</si>
  <si>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</si>
  <si>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</si>
  <si>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</si>
  <si>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</si>
  <si>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</si>
  <si>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</si>
  <si>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</si>
  <si>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</si>
  <si>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</si>
  <si>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</si>
  <si>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</si>
  <si>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</si>
  <si>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</si>
  <si>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</si>
  <si>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</si>
  <si>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</si>
  <si>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</si>
  <si>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</si>
  <si>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</si>
  <si>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</si>
  <si>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</si>
  <si>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</si>
  <si>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</si>
  <si>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</si>
  <si>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</si>
  <si>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</si>
  <si>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</si>
  <si>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</si>
  <si>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</si>
  <si>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</si>
  <si>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</si>
  <si>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</si>
  <si>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</si>
  <si>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</si>
  <si>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</si>
  <si>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</si>
  <si>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</si>
  <si>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</si>
  <si>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</si>
  <si>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</si>
  <si>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</si>
  <si>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</si>
  <si>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</si>
  <si>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</si>
  <si>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</si>
  <si>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</si>
  <si>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</si>
  <si>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</si>
  <si>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</si>
  <si>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</si>
  <si>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</si>
  <si>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</si>
  <si>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</si>
  <si>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</si>
  <si>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</si>
  <si>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</si>
  <si>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</si>
  <si>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</si>
  <si>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</si>
  <si>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</si>
  <si>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</si>
  <si>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</si>
  <si>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</si>
  <si>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</si>
  <si>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</si>
  <si>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</si>
  <si>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</si>
  <si>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</si>
  <si>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</si>
  <si>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</si>
  <si>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</si>
  <si>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</si>
  <si>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</si>
  <si>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</si>
  <si>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</si>
  <si>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</si>
  <si>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</si>
  <si>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</si>
  <si>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</si>
  <si>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</si>
  <si>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</si>
  <si>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</si>
  <si>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</si>
  <si>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</si>
  <si>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</si>
  <si>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</si>
  <si>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</si>
  <si>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</si>
  <si>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</si>
  <si>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</si>
  <si>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</si>
  <si>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</si>
  <si>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</si>
  <si>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</si>
  <si>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</si>
  <si>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</si>
  <si>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</si>
  <si>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</si>
  <si>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</si>
  <si>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</si>
  <si>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</si>
  <si>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</si>
  <si>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</si>
  <si>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</si>
  <si>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</si>
  <si>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</si>
  <si>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</si>
  <si>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</si>
  <si>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</si>
  <si>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</si>
  <si>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</si>
  <si>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</si>
  <si>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</si>
  <si>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</si>
  <si>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</si>
  <si>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</si>
  <si>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</si>
  <si>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</si>
  <si>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</si>
  <si>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</si>
  <si>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</si>
  <si>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</si>
  <si>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</si>
  <si>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</si>
  <si>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</si>
  <si>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</si>
  <si>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</si>
  <si>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</si>
  <si>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</si>
  <si>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</si>
  <si>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</si>
  <si>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</si>
  <si>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</si>
  <si>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</si>
  <si>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</si>
  <si>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</si>
  <si>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</si>
  <si>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</si>
  <si>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</si>
  <si>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</si>
  <si>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</si>
  <si>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</si>
  <si>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</si>
  <si>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</si>
  <si>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</si>
  <si>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</si>
  <si>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</si>
  <si>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</si>
  <si>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</si>
  <si>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</si>
  <si>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</si>
  <si>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</si>
  <si>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</si>
  <si>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</si>
  <si>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</si>
  <si>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</si>
  <si>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</si>
  <si>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</si>
  <si>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</si>
  <si>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</si>
  <si>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</si>
  <si>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</si>
  <si>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</si>
  <si>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</si>
  <si>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</si>
  <si>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</si>
  <si>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</si>
  <si>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</si>
  <si>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</si>
  <si>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</si>
  <si>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</si>
  <si>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</si>
  <si>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</si>
  <si>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</si>
  <si>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</si>
  <si>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</si>
  <si>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</si>
  <si>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</si>
  <si>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</si>
  <si>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</si>
  <si>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</si>
  <si>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</si>
  <si>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</si>
  <si>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</si>
  <si>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</si>
  <si>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</si>
  <si>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</si>
  <si>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</si>
  <si>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</si>
  <si>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</si>
  <si>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</si>
  <si>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</si>
  <si>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</si>
  <si>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</si>
  <si>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</si>
  <si>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</si>
  <si>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</si>
  <si>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</si>
  <si>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</si>
  <si>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</si>
  <si>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</si>
  <si>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</si>
  <si>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</si>
  <si>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</si>
  <si>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</si>
  <si>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</si>
  <si>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</si>
  <si>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</si>
  <si>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</si>
  <si>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</si>
  <si>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</si>
  <si>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</si>
  <si>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</si>
  <si>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</si>
  <si>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</si>
  <si>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</si>
  <si>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</si>
  <si>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</si>
  <si>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</si>
  <si>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</si>
  <si>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</si>
  <si>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</si>
  <si>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</si>
  <si>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</si>
  <si>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</si>
  <si>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</si>
  <si>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</si>
  <si>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</si>
  <si>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</si>
  <si>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</si>
  <si>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</si>
  <si>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</si>
  <si>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</si>
  <si>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</si>
  <si>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</si>
  <si>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</si>
  <si>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</si>
  <si>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</si>
  <si>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</si>
  <si>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</si>
  <si>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</si>
  <si>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</si>
  <si>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</si>
  <si>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</si>
  <si>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</si>
  <si>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</si>
  <si>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</si>
  <si>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</si>
  <si>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</si>
  <si>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</si>
  <si>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</si>
  <si>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</si>
  <si>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</si>
  <si>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</si>
  <si>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</si>
  <si>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</si>
  <si>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</si>
  <si>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</si>
  <si>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</si>
  <si>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</si>
  <si>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</si>
  <si>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</si>
  <si>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</si>
  <si>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</si>
  <si>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</si>
  <si>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</si>
  <si>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</si>
  <si>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</si>
  <si>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</si>
  <si>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</si>
  <si>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</si>
  <si>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</si>
  <si>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</si>
  <si>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</si>
  <si>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</si>
  <si>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</si>
  <si>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</si>
  <si>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</si>
  <si>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</si>
  <si>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</si>
  <si>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</si>
  <si>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</si>
  <si>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</si>
  <si>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</si>
  <si>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</si>
  <si>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</si>
  <si>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</si>
  <si>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</si>
  <si>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</si>
  <si>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</si>
  <si>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</si>
  <si>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</si>
  <si>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</si>
  <si>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</si>
  <si>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</si>
  <si>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</si>
  <si>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</si>
  <si>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</si>
  <si>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</si>
  <si>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</si>
  <si>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</si>
  <si>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</si>
  <si>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</si>
  <si>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</si>
  <si>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</si>
  <si>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</si>
  <si>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</si>
  <si>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</si>
  <si>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</si>
  <si>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</si>
  <si>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</si>
  <si>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</si>
  <si>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</si>
  <si>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</si>
  <si>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</si>
  <si>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</si>
  <si>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</si>
  <si>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</si>
  <si>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</si>
  <si>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</si>
  <si>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</si>
  <si>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</si>
  <si>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</si>
  <si>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</si>
  <si>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</si>
  <si>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</si>
  <si>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</si>
  <si>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</si>
  <si>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</si>
  <si>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</si>
  <si>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</si>
  <si>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</si>
  <si>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</si>
  <si>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</si>
  <si>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</si>
  <si>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</si>
  <si>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</si>
  <si>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</si>
  <si>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</si>
  <si>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</si>
  <si>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</si>
  <si>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</si>
  <si>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</si>
  <si>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</si>
  <si>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</si>
  <si>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</si>
  <si>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</si>
  <si>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</si>
  <si>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</si>
  <si>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</si>
  <si>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</si>
  <si>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</si>
  <si>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</si>
  <si>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</si>
  <si>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</si>
  <si>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</si>
  <si>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</si>
  <si>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</si>
  <si>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</si>
  <si>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</si>
  <si>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</si>
  <si>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</si>
  <si>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</si>
  <si>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</si>
  <si>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</si>
  <si>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</si>
  <si>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</si>
  <si>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</si>
  <si>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</si>
  <si>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</si>
  <si>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</si>
  <si>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</si>
  <si>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</si>
  <si>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</si>
  <si>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</si>
  <si>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</si>
  <si>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</si>
  <si>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</si>
  <si>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</si>
  <si>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</si>
  <si>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</si>
  <si>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</si>
  <si>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</si>
  <si>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</si>
  <si>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</si>
  <si>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</si>
  <si>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</si>
  <si>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</si>
  <si>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</si>
  <si>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</si>
  <si>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</si>
  <si>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</si>
  <si>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</si>
  <si>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</si>
  <si>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</si>
  <si>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</si>
  <si>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</si>
  <si>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</si>
  <si>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</si>
  <si>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</si>
  <si>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</si>
  <si>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</si>
  <si>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</si>
  <si>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</si>
  <si>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</si>
  <si>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</si>
  <si>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</si>
  <si>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</si>
  <si>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</si>
  <si>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</si>
  <si>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</si>
  <si>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</si>
  <si>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</si>
  <si>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</si>
  <si>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</si>
  <si>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</si>
  <si>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</si>
  <si>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</si>
  <si>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</si>
  <si>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</si>
  <si>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</si>
  <si>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</si>
  <si>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</si>
  <si>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</si>
  <si>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</si>
  <si>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</si>
  <si>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</si>
  <si>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</si>
  <si>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</si>
  <si>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</si>
  <si>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</si>
  <si>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</si>
  <si>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</si>
  <si>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</si>
  <si>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</si>
  <si>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</si>
  <si>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</si>
  <si>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</si>
  <si>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</si>
  <si>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</si>
  <si>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</si>
  <si>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</si>
  <si>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</si>
  <si>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</si>
  <si>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</si>
  <si>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</si>
  <si>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</si>
  <si>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</si>
  <si>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</si>
  <si>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</si>
  <si>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</si>
  <si>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</si>
  <si>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</si>
  <si>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</si>
  <si>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</si>
  <si>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</si>
  <si>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</si>
  <si>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</si>
  <si>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</si>
  <si>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</si>
  <si>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</si>
  <si>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</si>
  <si>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</si>
  <si>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</si>
  <si>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</si>
  <si>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</si>
  <si>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</si>
  <si>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</si>
  <si>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</si>
  <si>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</si>
  <si>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</si>
  <si>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</si>
  <si>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</si>
  <si>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</si>
  <si>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</si>
  <si>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</si>
  <si>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</si>
  <si>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</si>
  <si>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</si>
  <si>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</si>
  <si>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</si>
  <si>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</si>
  <si>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</si>
  <si>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</si>
  <si>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</si>
  <si>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</si>
  <si>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</si>
  <si>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</si>
  <si>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</si>
  <si>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</si>
  <si>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</si>
  <si>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</si>
  <si>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</si>
  <si>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</si>
  <si>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</si>
  <si>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</si>
  <si>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</si>
  <si>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</si>
  <si>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</si>
  <si>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</si>
  <si>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</si>
  <si>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</si>
  <si>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</si>
  <si>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</si>
  <si>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</si>
  <si>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</si>
  <si>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</si>
  <si>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</si>
  <si>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</si>
  <si>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</si>
  <si>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</si>
  <si>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</si>
  <si>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</si>
  <si>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</si>
  <si>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</si>
  <si>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</si>
  <si>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</si>
  <si>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</si>
  <si>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</si>
  <si>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</si>
  <si>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</si>
  <si>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</si>
  <si>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</si>
  <si>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</si>
  <si>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</si>
  <si>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</si>
  <si>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</si>
  <si>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</si>
  <si>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</si>
  <si>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</si>
  <si>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</si>
  <si>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</si>
  <si>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</si>
  <si>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</si>
  <si>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</si>
  <si>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</si>
  <si>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</si>
  <si>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</si>
  <si>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</si>
  <si>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</si>
  <si>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</si>
  <si>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</si>
  <si>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</si>
  <si>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</si>
  <si>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</si>
  <si>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</si>
  <si>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</si>
  <si>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</si>
  <si>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</si>
  <si>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</si>
  <si>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</si>
  <si>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</si>
  <si>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</si>
  <si>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</si>
  <si>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</si>
  <si>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</si>
  <si>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</si>
  <si>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</si>
  <si>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</si>
  <si>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</si>
  <si>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</si>
  <si>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</si>
  <si>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</si>
  <si>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</si>
  <si>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</si>
  <si>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</si>
  <si>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</si>
  <si>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</si>
  <si>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</si>
  <si>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</si>
  <si>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</si>
  <si>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</si>
  <si>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</si>
  <si>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</si>
  <si>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</si>
  <si>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</si>
  <si>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</si>
  <si>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</si>
  <si>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</si>
  <si>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</si>
  <si>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</si>
  <si>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</si>
  <si>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</si>
  <si>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</si>
  <si>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</si>
  <si>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</si>
  <si>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</si>
  <si>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</si>
  <si>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</si>
  <si>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</si>
  <si>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</si>
  <si>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</si>
  <si>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</si>
  <si>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</si>
  <si>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</si>
  <si>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</si>
  <si>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</si>
  <si>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</si>
  <si>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</si>
  <si>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</si>
  <si>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</si>
  <si>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</si>
  <si>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</si>
  <si>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</si>
  <si>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</si>
  <si>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</si>
  <si>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</si>
  <si>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</si>
  <si>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</si>
  <si>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</si>
  <si>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</si>
  <si>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</si>
  <si>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</si>
  <si>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</si>
  <si>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</si>
  <si>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</si>
  <si>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</si>
  <si>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</si>
  <si>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</si>
  <si>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</si>
  <si>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</si>
  <si>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</si>
  <si>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</si>
  <si>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</si>
  <si>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</si>
  <si>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</si>
  <si>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</si>
  <si>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</si>
  <si>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</si>
  <si>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</si>
  <si>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</si>
  <si>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</si>
  <si>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</si>
  <si>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</si>
  <si>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</si>
  <si>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</si>
  <si>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</si>
  <si>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</si>
  <si>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</si>
  <si>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</si>
  <si>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</si>
  <si>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</si>
  <si>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</si>
  <si>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</si>
  <si>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</si>
  <si>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</si>
  <si>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</si>
  <si>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</si>
  <si>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</si>
  <si>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</si>
  <si>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</si>
  <si>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</si>
  <si>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</si>
  <si>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</si>
  <si>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</si>
  <si>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</si>
  <si>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</si>
  <si>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</si>
  <si>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</si>
  <si>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</si>
  <si>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</si>
  <si>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</si>
  <si>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</si>
  <si>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</si>
  <si>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</si>
  <si>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</si>
  <si>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</si>
  <si>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</si>
  <si>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</si>
  <si>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</si>
  <si>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</si>
  <si>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</si>
  <si>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</si>
  <si>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</si>
  <si>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</si>
  <si>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</si>
  <si>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</si>
  <si>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</si>
  <si>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</si>
  <si>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</si>
  <si>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</si>
  <si>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</si>
  <si>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</si>
  <si>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</si>
  <si>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</si>
  <si>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</si>
  <si>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</si>
  <si>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</si>
  <si>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</si>
  <si>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</si>
  <si>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</si>
  <si>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</si>
  <si>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</si>
  <si>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</si>
  <si>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</si>
  <si>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</si>
  <si>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</si>
  <si>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</si>
  <si>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</si>
  <si>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</si>
  <si>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</si>
  <si>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</si>
  <si>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</si>
  <si>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</si>
  <si>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</si>
  <si>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</si>
  <si>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</si>
  <si>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</si>
  <si>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</si>
  <si>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</si>
  <si>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</si>
  <si>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</si>
  <si>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</si>
  <si>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</si>
  <si>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</si>
  <si>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</si>
  <si>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</si>
  <si>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</si>
  <si>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</si>
  <si>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</si>
  <si>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</si>
  <si>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</si>
  <si>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</si>
  <si>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</si>
  <si>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</si>
  <si>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</si>
  <si>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</si>
  <si>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</si>
  <si>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</si>
  <si>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</si>
  <si>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</si>
  <si>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</si>
  <si>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</si>
  <si>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</si>
  <si>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</si>
  <si>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</si>
  <si>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</si>
  <si>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</si>
  <si>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</si>
  <si>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</si>
  <si>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</si>
  <si>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</si>
  <si>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</si>
  <si>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</si>
  <si>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</si>
  <si>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</si>
  <si>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</si>
  <si>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</si>
  <si>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</si>
  <si>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</si>
  <si>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</si>
  <si>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</si>
  <si>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</si>
  <si>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</si>
  <si>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</si>
  <si>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</si>
  <si>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</si>
  <si>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</si>
  <si>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</si>
  <si>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</si>
  <si>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</si>
  <si>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</si>
  <si>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</si>
  <si>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</si>
  <si>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</si>
  <si>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</si>
  <si>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</si>
  <si>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</si>
  <si>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</si>
  <si>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</si>
  <si>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</si>
  <si>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</si>
  <si>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</si>
  <si>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</si>
  <si>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</si>
  <si>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</si>
  <si>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</si>
  <si>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</si>
  <si>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</si>
  <si>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</si>
  <si>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</si>
  <si>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</si>
  <si>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</si>
  <si>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</si>
  <si>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</si>
  <si>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</si>
  <si>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</si>
  <si>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</si>
  <si>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</si>
  <si>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</si>
  <si>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</si>
  <si>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</si>
  <si>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</si>
  <si>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</si>
  <si>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</si>
  <si>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</si>
  <si>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</si>
  <si>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</si>
  <si>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</si>
  <si>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</si>
  <si>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</si>
  <si>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</si>
  <si>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</si>
  <si>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</si>
  <si>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</si>
  <si>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</si>
  <si>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</si>
  <si>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</si>
  <si>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</si>
  <si>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</si>
  <si>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</si>
  <si>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</si>
  <si>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</si>
  <si>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</si>
  <si>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</si>
  <si>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</si>
  <si>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</si>
  <si>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</si>
  <si>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</si>
  <si>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</si>
  <si>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</si>
  <si>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</si>
  <si>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</si>
  <si>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</si>
  <si>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</si>
  <si>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</si>
  <si>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</si>
  <si>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</si>
  <si>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</si>
  <si>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</si>
  <si>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</si>
  <si>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</si>
  <si>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</si>
  <si>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</si>
  <si>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</si>
  <si>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</si>
  <si>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</si>
  <si>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</si>
  <si>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</si>
  <si>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</si>
  <si>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</si>
  <si>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</si>
  <si>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</si>
  <si>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</si>
  <si>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</si>
  <si>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</si>
  <si>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</si>
  <si>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</si>
  <si>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</si>
  <si>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</si>
  <si>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</si>
  <si>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</si>
  <si>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</si>
  <si>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</si>
  <si>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</si>
  <si>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</si>
  <si>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</si>
  <si>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</si>
  <si>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</si>
  <si>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</si>
  <si>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</si>
  <si>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</si>
  <si>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</si>
  <si>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</si>
  <si>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</si>
  <si>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</si>
  <si>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</si>
  <si>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</si>
  <si>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</si>
  <si>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</si>
  <si>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</si>
  <si>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</si>
  <si>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</si>
  <si>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</si>
  <si>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</si>
  <si>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</si>
  <si>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</si>
  <si>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</si>
  <si>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</si>
  <si>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</si>
  <si>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</si>
  <si>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</si>
  <si>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</si>
  <si>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</si>
  <si>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</si>
  <si>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</si>
  <si>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</si>
  <si>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</si>
  <si>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</si>
  <si>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</si>
  <si>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</si>
  <si>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</si>
  <si>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</si>
  <si>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</si>
  <si>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</si>
  <si>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</si>
  <si>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</si>
  <si>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</si>
  <si>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</si>
  <si>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</si>
  <si>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</si>
  <si>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</si>
  <si>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</si>
  <si>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</si>
  <si>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</si>
  <si>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</si>
  <si>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</si>
  <si>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</si>
  <si>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</si>
  <si>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</si>
  <si>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</si>
  <si>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</si>
  <si>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</si>
  <si>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</si>
  <si>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</si>
  <si>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</si>
  <si>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</si>
  <si>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</si>
  <si>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</si>
  <si>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</si>
  <si>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</si>
  <si>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</si>
  <si>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</si>
  <si>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</si>
  <si>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</si>
  <si>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</si>
  <si>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</si>
  <si>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</si>
  <si>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</si>
  <si>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</si>
  <si>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</si>
  <si>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</si>
  <si>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</si>
  <si>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</si>
  <si>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</si>
  <si>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</si>
  <si>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</si>
  <si>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</si>
  <si>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</si>
  <si>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</si>
  <si>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</si>
  <si>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</si>
  <si>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</si>
  <si>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</si>
  <si>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</si>
  <si>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</si>
  <si>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</si>
  <si>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 xml:space="preserve"> 25ª EXPOSIÇÃO NACIONAL DO GIR LEITEIRO -EXPOGIL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</si>
</sst>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26"/>
</file>

<file path=xl/ctrlProps/ctrlProp3.xml><?xml version="1.0" encoding="utf-8"?>
<formControlPr xmlns="http://schemas.microsoft.com/office/spreadsheetml/2009/9/main" objectType="Spin" dx="16" fmlaLink="$G$9" max="2050" min="1990" page="10" val="2020"/>
</file>

<file path=xl/ctrlProps/ctrlProp4.xml><?xml version="1.0" encoding="utf-8"?>
<formControlPr xmlns="http://schemas.microsoft.com/office/spreadsheetml/2009/9/main" objectType="Spin" dx="16" fmlaLink="$L$9" max="31" min="1" page="10" val="12"/>
</file>

<file path=xl/ctrlProps/ctrlProp5.xml><?xml version="1.0" encoding="utf-8"?>
<formControlPr xmlns="http://schemas.microsoft.com/office/spreadsheetml/2009/9/main" objectType="Spin" dx="16" fmlaLink="$N$9" max="12" min="1" page="10" val="10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7" t="s">
        <v>8156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8" x14ac:dyDescent="0.4"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8" ht="12" customHeight="1" x14ac:dyDescent="0.4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8" ht="6.75" customHeight="1" x14ac:dyDescent="0.4"/>
    <row r="6" spans="2:18" ht="30.75" customHeight="1" x14ac:dyDescent="0.4"/>
    <row r="7" spans="2:18" ht="33.75" x14ac:dyDescent="0.65">
      <c r="C7" s="29" t="s">
        <v>0</v>
      </c>
      <c r="D7" s="31"/>
      <c r="E7" s="31"/>
      <c r="F7" s="31"/>
      <c r="G7" s="31"/>
      <c r="H7" s="30"/>
      <c r="I7" s="3"/>
      <c r="J7" s="28" t="s">
        <v>8141</v>
      </c>
      <c r="L7" s="19" t="s">
        <v>8147</v>
      </c>
      <c r="M7" s="19"/>
      <c r="N7" s="19"/>
      <c r="O7" s="19"/>
      <c r="P7" s="19"/>
      <c r="Q7" s="19"/>
    </row>
    <row r="8" spans="2:18" ht="33.75" x14ac:dyDescent="0.65">
      <c r="C8" s="29" t="s">
        <v>1</v>
      </c>
      <c r="D8" s="30"/>
      <c r="E8" s="29" t="s">
        <v>2</v>
      </c>
      <c r="F8" s="30"/>
      <c r="G8" s="31" t="s">
        <v>3</v>
      </c>
      <c r="H8" s="30"/>
      <c r="I8" s="3"/>
      <c r="J8" s="28"/>
      <c r="L8" s="19" t="s">
        <v>1</v>
      </c>
      <c r="M8" s="19"/>
      <c r="N8" s="19" t="s">
        <v>2</v>
      </c>
      <c r="O8" s="19"/>
      <c r="P8" s="19" t="s">
        <v>3</v>
      </c>
      <c r="Q8" s="19"/>
    </row>
    <row r="9" spans="2:18" ht="61.5" customHeight="1" x14ac:dyDescent="0.4">
      <c r="C9" s="20">
        <v>26</v>
      </c>
      <c r="D9" s="21"/>
      <c r="E9" s="20">
        <v>1</v>
      </c>
      <c r="F9" s="21"/>
      <c r="G9" s="22">
        <v>2020</v>
      </c>
      <c r="H9" s="23"/>
      <c r="I9" s="4"/>
      <c r="J9" s="5" t="str">
        <f>DATEDIF($G$10,$P$10,"m")&amp;" m e "&amp; DATEDIF($G$10,$P$10,"md") &amp; "d"</f>
        <v>68 m e 16d</v>
      </c>
      <c r="L9" s="24">
        <v>12</v>
      </c>
      <c r="M9" s="24"/>
      <c r="N9" s="25">
        <v>10</v>
      </c>
      <c r="O9" s="25"/>
      <c r="P9" s="25">
        <v>2025</v>
      </c>
      <c r="Q9" s="25"/>
      <c r="R9" s="6"/>
    </row>
    <row r="10" spans="2:18" hidden="1" x14ac:dyDescent="0.4">
      <c r="G10" s="7">
        <f>DATE(G9,E9,C9)</f>
        <v>43856</v>
      </c>
      <c r="P10" s="7">
        <f>DATE(P9,N9,L9)</f>
        <v>45942</v>
      </c>
    </row>
    <row r="11" spans="2:18" ht="30.75" customHeight="1" x14ac:dyDescent="0.4">
      <c r="C11" s="8"/>
      <c r="E11" s="8"/>
    </row>
    <row r="12" spans="2:18" ht="33.75" x14ac:dyDescent="0.4">
      <c r="D12" s="26" t="str">
        <f>VLOOKUP(J9,C20:D8111,2,0)</f>
        <v>VACA ADULTA - 17ª CATEGORIA - DE MAIS DE 60 ATÉ 72 MESES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2:18" ht="41.25" customHeight="1" x14ac:dyDescent="0.4">
      <c r="D13" s="26" t="str">
        <f>VLOOKUP(J9,C20:H8111,6,0)</f>
        <v>TOURO ADULTO - 17ª CATEGORIA - DE MAIS DE 60 ATÉ 72 MESES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17" t="s">
        <v>8145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2:18" ht="38.25" customHeight="1" x14ac:dyDescent="0.4">
      <c r="B16" s="10" t="s">
        <v>8142</v>
      </c>
      <c r="C16" s="18" t="str">
        <f>VLOOKUP(J9,C20:L8111,10,0)</f>
        <v>LACTAÇÃO PRÓPRIA (ACIMA DE 3.600 Kg REAL) + EFICIÊNCIA REPRODUTIVA ABAIXO DOS 40 MESES (OBRIGATORIAMENTE PARIDA)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2:25" ht="38.25" customHeight="1" x14ac:dyDescent="0.4">
      <c r="B17" s="10" t="s">
        <v>8143</v>
      </c>
      <c r="C17" s="18" t="str">
        <f>VLOOKUP(J9,C20:Y8112,23,0)</f>
        <v>LACTAÇÃO DA MÃE (ACIMA DE 3.600 Kg REAL) + ANDROLÓGICO ATUALIZADO (VALIDADE 60 DIAS)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TNxcL5ZPEdwQxhklXmNubywutOgWPAylO/l+VW5hGMv276FosDrgN5Nw+EmLVHQYzGKpXEbSwSB77BVAgES/wA==" saltValue="CzxGLOiPVeqzgWnKvH+v0g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L7:Q7"/>
    <mergeCell ref="F2:Q4"/>
    <mergeCell ref="J7:J8"/>
    <mergeCell ref="C8:D8"/>
    <mergeCell ref="E8:F8"/>
    <mergeCell ref="G8:H8"/>
    <mergeCell ref="C7:H7"/>
    <mergeCell ref="L8:M8"/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2025-08-13T16:57:17Z</dcterms:modified>
</cp:coreProperties>
</file>